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2980" windowHeight="8472" tabRatio="999"/>
  </bookViews>
  <sheets>
    <sheet name="Week_1-Game_1" sheetId="1" r:id="rId1"/>
    <sheet name="Week_1-Game_2" sheetId="2" r:id="rId2"/>
    <sheet name="Week_1-Game_3" sheetId="3" r:id="rId3"/>
    <sheet name="Week_1-Game_4" sheetId="4" r:id="rId4"/>
    <sheet name="Week_1-Game_5" sheetId="5" r:id="rId5"/>
    <sheet name="Week_1-Game_6" sheetId="6" r:id="rId6"/>
    <sheet name="Week_1-Game_7" sheetId="7" r:id="rId7"/>
    <sheet name="Week_1-Game_8" sheetId="8" r:id="rId8"/>
    <sheet name="Week_1-Game_9" sheetId="9" r:id="rId9"/>
    <sheet name="Week_1-Game_10" sheetId="10" r:id="rId10"/>
    <sheet name="Week_1-Game_11" sheetId="11" r:id="rId11"/>
    <sheet name="Week_1-Game_12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lr_SetupGameSheet" localSheetId="0">'Week_1-Game_1'!$D$6:$D$16,'Week_1-Game_1'!$D$18:$D$20,'Week_1-Game_1'!$B$18:$B$20,'Week_1-Game_1'!$K$6:$K$16,'Week_1-Game_1'!$B$22,'Week_1-Game_1'!$D$22,'Week_1-Game_1'!$I$18:$I$20,'Week_1-Game_1'!$K$18:$K$20,'Week_1-Game_1'!$K$22,'Week_1-Game_1'!$I$22,'Week_1-Game_1'!$C$25:$F$44</definedName>
    <definedName name="clr_SetupGameSheet" localSheetId="9">'Week_1-Game_10'!$D$6:$D$16,'Week_1-Game_10'!$D$18:$D$20,'Week_1-Game_10'!$B$18:$B$20,'Week_1-Game_10'!$K$6:$K$16,'Week_1-Game_10'!$B$22,'Week_1-Game_10'!$D$22,'Week_1-Game_10'!$I$18:$I$20,'Week_1-Game_10'!$K$18:$K$20,'Week_1-Game_10'!$K$22,'Week_1-Game_10'!$I$22,'Week_1-Game_10'!$C$25:$F$44</definedName>
    <definedName name="clr_SetupGameSheet" localSheetId="10">'Week_1-Game_11'!$D$6:$D$16,'Week_1-Game_11'!$D$18:$D$20,'Week_1-Game_11'!$B$18:$B$20,'Week_1-Game_11'!$K$6:$K$16,'Week_1-Game_11'!$B$22,'Week_1-Game_11'!$D$22,'Week_1-Game_11'!$I$18:$I$20,'Week_1-Game_11'!$K$18:$K$20,'Week_1-Game_11'!$K$22,'Week_1-Game_11'!$I$22,'Week_1-Game_11'!$C$25:$F$44</definedName>
    <definedName name="clr_SetupGameSheet" localSheetId="11">'Week_1-Game_12'!$D$6:$D$16,'Week_1-Game_12'!$D$18:$D$20,'Week_1-Game_12'!$B$18:$B$20,'Week_1-Game_12'!$K$6:$K$16,'Week_1-Game_12'!$B$22,'Week_1-Game_12'!$D$22,'Week_1-Game_12'!$I$18:$I$20,'Week_1-Game_12'!$K$18:$K$20,'Week_1-Game_12'!$K$22,'Week_1-Game_12'!$I$22,'Week_1-Game_12'!$C$25:$F$44</definedName>
    <definedName name="clr_SetupGameSheet" localSheetId="1">'Week_1-Game_2'!$D$6:$D$16,'Week_1-Game_2'!$D$18:$D$20,'Week_1-Game_2'!$B$18:$B$20,'Week_1-Game_2'!$K$6:$K$16,'Week_1-Game_2'!$B$22,'Week_1-Game_2'!$D$22,'Week_1-Game_2'!$I$18:$I$20,'Week_1-Game_2'!$K$18:$K$20,'Week_1-Game_2'!$K$22,'Week_1-Game_2'!$I$22,'Week_1-Game_2'!$C$25:$F$44</definedName>
    <definedName name="clr_SetupGameSheet" localSheetId="2">'Week_1-Game_3'!$D$6:$D$16,'Week_1-Game_3'!$D$18:$D$20,'Week_1-Game_3'!$B$18:$B$20,'Week_1-Game_3'!$K$6:$K$16,'Week_1-Game_3'!$B$22,'Week_1-Game_3'!$D$22,'Week_1-Game_3'!$I$18:$I$20,'Week_1-Game_3'!$K$18:$K$20,'Week_1-Game_3'!$K$22,'Week_1-Game_3'!$I$22,'Week_1-Game_3'!$C$25:$F$44</definedName>
    <definedName name="clr_SetupGameSheet" localSheetId="3">'Week_1-Game_4'!$D$6:$D$16,'Week_1-Game_4'!$D$18:$D$20,'Week_1-Game_4'!$B$18:$B$20,'Week_1-Game_4'!$K$6:$K$16,'Week_1-Game_4'!$B$22,'Week_1-Game_4'!$D$22,'Week_1-Game_4'!$I$18:$I$20,'Week_1-Game_4'!$K$18:$K$20,'Week_1-Game_4'!$K$22,'Week_1-Game_4'!$I$22,'Week_1-Game_4'!$C$25:$F$44</definedName>
    <definedName name="clr_SetupGameSheet" localSheetId="4">'Week_1-Game_5'!$D$6:$D$16,'Week_1-Game_5'!$D$18:$D$20,'Week_1-Game_5'!$B$18:$B$20,'Week_1-Game_5'!$K$6:$K$16,'Week_1-Game_5'!$B$22,'Week_1-Game_5'!$D$22,'Week_1-Game_5'!$I$18:$I$20,'Week_1-Game_5'!$K$18:$K$20,'Week_1-Game_5'!$K$22,'Week_1-Game_5'!$I$22,'Week_1-Game_5'!$C$25:$F$44</definedName>
    <definedName name="clr_SetupGameSheet" localSheetId="5">'Week_1-Game_6'!$D$6:$D$16,'Week_1-Game_6'!$D$18:$D$20,'Week_1-Game_6'!$B$18:$B$20,'Week_1-Game_6'!$K$6:$K$16,'Week_1-Game_6'!$B$22,'Week_1-Game_6'!$D$22,'Week_1-Game_6'!$I$18:$I$20,'Week_1-Game_6'!$K$18:$K$20,'Week_1-Game_6'!$K$22,'Week_1-Game_6'!$I$22,'Week_1-Game_6'!$C$25:$F$44</definedName>
    <definedName name="clr_SetupGameSheet" localSheetId="6">'Week_1-Game_7'!$D$6:$D$16,'Week_1-Game_7'!$D$18:$D$20,'Week_1-Game_7'!$B$18:$B$20,'Week_1-Game_7'!$K$6:$K$16,'Week_1-Game_7'!$B$22,'Week_1-Game_7'!$D$22,'Week_1-Game_7'!$I$18:$I$20,'Week_1-Game_7'!$K$18:$K$20,'Week_1-Game_7'!$K$22,'Week_1-Game_7'!$I$22,'Week_1-Game_7'!$C$25:$F$44</definedName>
    <definedName name="clr_SetupGameSheet" localSheetId="7">'Week_1-Game_8'!$D$6:$D$16,'Week_1-Game_8'!$D$18:$D$20,'Week_1-Game_8'!$B$18:$B$20,'Week_1-Game_8'!$K$6:$K$16,'Week_1-Game_8'!$B$22,'Week_1-Game_8'!$D$22,'Week_1-Game_8'!$I$18:$I$20,'Week_1-Game_8'!$K$18:$K$20,'Week_1-Game_8'!$K$22,'Week_1-Game_8'!$I$22,'Week_1-Game_8'!$C$25:$F$44</definedName>
    <definedName name="clr_SetupGameSheet" localSheetId="8">'Week_1-Game_9'!$D$6:$D$16,'Week_1-Game_9'!$D$18:$D$20,'Week_1-Game_9'!$B$18:$B$20,'Week_1-Game_9'!$K$6:$K$16,'Week_1-Game_9'!$B$22,'Week_1-Game_9'!$D$22,'Week_1-Game_9'!$I$18:$I$20,'Week_1-Game_9'!$K$18:$K$20,'Week_1-Game_9'!$K$22,'Week_1-Game_9'!$I$22,'Week_1-Game_9'!$C$25:$F$44</definedName>
    <definedName name="clr_SetupGameSheet">[1]GameSheet_2017!$D$6:$D$16,[1]GameSheet_2017!$D$18:$D$20,[1]GameSheet_2017!$B$18:$B$20,[1]GameSheet_2017!$K$6:$K$16,[1]GameSheet_2017!$B$22,[1]GameSheet_2017!$D$22,[1]GameSheet_2017!$I$18:$I$20,[1]GameSheet_2017!$K$18:$K$20,[1]GameSheet_2017!$K$22,[1]GameSheet_2017!$I$22,[1]GameSheet_2017!$C$25:$F$44</definedName>
    <definedName name="clrAgainstGoalie">[2]PlayerStats_Week02!$AK$5:$CK$481</definedName>
    <definedName name="clrGameSheet">[1]zGameSheet!$C$4,[1]zGameSheet!$E$4,[1]zGameSheet!$J$3:$M$4,[1]zGameSheet!$D$8:$D$18,[1]zGameSheet!$K$8:$K$18,[1]zGameSheet!$E$20,[1]zGameSheet!$L$20,[1]zGameSheet!$C$21:$D$21,[1]zGameSheet!$J$21:$K$21,[1]zGameSheet!$C$24:$J$43</definedName>
    <definedName name="clrGameSheet2">[1]zGameSheet!$C$4,[1]zGameSheet!$E$4,[1]zGameSheet!$J$3:$M$4,[1]zGameSheet!$D$8:$D$18,[1]zGameSheet!$K$8:$K$18,[1]zGameSheet!$E$20,[1]zGameSheet!$L$20,[1]zGameSheet!$C$21:$D$21,[1]zGameSheet!$J$21:$K$21,[1]zGameSheet!$C$24:$J$43,[1]zGameSheet!$C$16:$C$18,[1]zGameSheet!$J$16:$J$18</definedName>
    <definedName name="clrHead">[1]Sked!$AC$4:$AJ$11</definedName>
    <definedName name="clrMatrix">[3]TheMatrix_Week11!$I$4:$AC$13,[3]TheMatrix_Week11!$I$19:$AC$28,[3]TheMatrix_Week11!$I$34:$AC$43,[3]TheMatrix_Week11!$I$49:$AC$58,[3]TheMatrix_Week11!$I$64:$AC$73,[3]TheMatrix_Week11!$I$79:$AC$88,[3]TheMatrix_Week11!$I$94:$AC$103,[3]TheMatrix_Week11!$I$109:$AC$118</definedName>
    <definedName name="clrPlayerStatsStats">[2]PlayerStats_Week02!$F$5:$I$84,[2]PlayerStats_Week02!$K$5:$S$84,[2]PlayerStats_Week02!$U$5:$AJ$84</definedName>
    <definedName name="firsts">[1]zGameSheet!$D$24:$D$43</definedName>
    <definedName name="GameTime">[1]Sked!$R$4:$U$15</definedName>
    <definedName name="GameTime2">[1]Sked!$C$3:$H$15</definedName>
    <definedName name="goals">[1]zGameSheet!$C$24:$C$43</definedName>
    <definedName name="playerStatZone">[3]PlayerStats_Week11!$C$4:$CR$67</definedName>
    <definedName name="_xlnm.Print_Area" localSheetId="0">'Week_1-Game_1'!$B$2:$N$44</definedName>
    <definedName name="_xlnm.Print_Area" localSheetId="9">'Week_1-Game_10'!$B$2:$N$44</definedName>
    <definedName name="_xlnm.Print_Area" localSheetId="10">'Week_1-Game_11'!$B$2:$N$44</definedName>
    <definedName name="_xlnm.Print_Area" localSheetId="11">'Week_1-Game_12'!$B$2:$N$44</definedName>
    <definedName name="_xlnm.Print_Area" localSheetId="1">'Week_1-Game_2'!$B$2:$N$44</definedName>
    <definedName name="_xlnm.Print_Area" localSheetId="2">'Week_1-Game_3'!$B$2:$N$44</definedName>
    <definedName name="_xlnm.Print_Area" localSheetId="3">'Week_1-Game_4'!$B$2:$N$44</definedName>
    <definedName name="_xlnm.Print_Area" localSheetId="4">'Week_1-Game_5'!$B$2:$N$44</definedName>
    <definedName name="_xlnm.Print_Area" localSheetId="5">'Week_1-Game_6'!$B$2:$N$44</definedName>
    <definedName name="_xlnm.Print_Area" localSheetId="6">'Week_1-Game_7'!$B$2:$N$44</definedName>
    <definedName name="_xlnm.Print_Area" localSheetId="7">'Week_1-Game_8'!$B$2:$N$44</definedName>
    <definedName name="_xlnm.Print_Area" localSheetId="8">'Week_1-Game_9'!$B$2:$N$44</definedName>
    <definedName name="seconds">[1]zGameSheet!$E$24:$H$43</definedName>
    <definedName name="SortZone_PlayerStats">[3]PlayerStats_Week11!$C$4:$CU$67</definedName>
    <definedName name="TeamNumList">[4]Sked2016!$S$3:$T$10</definedName>
    <definedName name="Teams_2017">[1]Teams2017!$C$3:$Y$20</definedName>
    <definedName name="TeamStats">[1]GoalieStats!$D$22:$U$30</definedName>
    <definedName name="theAnchor" localSheetId="0">#REF!</definedName>
    <definedName name="theAnchor" localSheetId="9">#REF!</definedName>
    <definedName name="theAnchor" localSheetId="10">#REF!</definedName>
    <definedName name="theAnchor" localSheetId="11">#REF!</definedName>
    <definedName name="theAnchor" localSheetId="1">#REF!</definedName>
    <definedName name="theAnchor" localSheetId="2">#REF!</definedName>
    <definedName name="theAnchor" localSheetId="3">#REF!</definedName>
    <definedName name="theAnchor" localSheetId="4">#REF!</definedName>
    <definedName name="theAnchor" localSheetId="5">#REF!</definedName>
    <definedName name="theAnchor" localSheetId="6">#REF!</definedName>
    <definedName name="theAnchor" localSheetId="7">#REF!</definedName>
    <definedName name="theAnchor" localSheetId="8">#REF!</definedName>
    <definedName name="theAnchor">#REF!</definedName>
  </definedNames>
  <calcPr calcId="125725" calcOnSave="0"/>
</workbook>
</file>

<file path=xl/calcChain.xml><?xml version="1.0" encoding="utf-8"?>
<calcChain xmlns="http://schemas.openxmlformats.org/spreadsheetml/2006/main">
  <c r="W26" i="12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11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10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9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8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7"/>
  <c r="N22"/>
  <c r="M22"/>
  <c r="L22"/>
  <c r="N21"/>
  <c r="M21"/>
  <c r="L21"/>
  <c r="N17"/>
  <c r="M17"/>
  <c r="L17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6"/>
  <c r="AJ7"/>
  <c r="AJ8" s="1"/>
  <c r="AJ9" s="1"/>
  <c r="AJ10" s="1"/>
  <c r="AJ11" s="1"/>
  <c r="AJ12" s="1"/>
  <c r="AJ13" s="1"/>
  <c r="AJ14" s="1"/>
  <c r="AJ15" s="1"/>
  <c r="AJ16" s="1"/>
  <c r="AJ6"/>
  <c r="N2"/>
  <c r="B4" s="1"/>
  <c r="J2"/>
  <c r="C2"/>
  <c r="W26" i="5"/>
  <c r="AJ6"/>
  <c r="AJ7" s="1"/>
  <c r="AJ8" s="1"/>
  <c r="AJ9" s="1"/>
  <c r="AJ10" s="1"/>
  <c r="AJ11" s="1"/>
  <c r="AJ12" s="1"/>
  <c r="AJ13" s="1"/>
  <c r="AJ14" s="1"/>
  <c r="AJ15" s="1"/>
  <c r="AJ16" s="1"/>
  <c r="I4"/>
  <c r="I13" s="1"/>
  <c r="J13" s="1"/>
  <c r="B4"/>
  <c r="B16" s="1"/>
  <c r="C16" s="1"/>
  <c r="N2"/>
  <c r="J2"/>
  <c r="C2"/>
  <c r="W26" i="4"/>
  <c r="AJ7"/>
  <c r="AJ8" s="1"/>
  <c r="AJ9" s="1"/>
  <c r="AJ10" s="1"/>
  <c r="AJ11" s="1"/>
  <c r="AJ12" s="1"/>
  <c r="AJ13" s="1"/>
  <c r="AJ14" s="1"/>
  <c r="AJ15" s="1"/>
  <c r="AJ16" s="1"/>
  <c r="AJ6"/>
  <c r="N2"/>
  <c r="I4" s="1"/>
  <c r="J2"/>
  <c r="C2"/>
  <c r="W26" i="3"/>
  <c r="AJ7"/>
  <c r="AJ8" s="1"/>
  <c r="AJ9" s="1"/>
  <c r="AJ10" s="1"/>
  <c r="AJ11" s="1"/>
  <c r="AJ12" s="1"/>
  <c r="AJ13" s="1"/>
  <c r="AJ14" s="1"/>
  <c r="AJ15" s="1"/>
  <c r="AJ16" s="1"/>
  <c r="AJ6"/>
  <c r="N2"/>
  <c r="B4" s="1"/>
  <c r="J2"/>
  <c r="C2"/>
  <c r="W26" i="2"/>
  <c r="AJ6"/>
  <c r="AJ7" s="1"/>
  <c r="AJ8" s="1"/>
  <c r="AJ9" s="1"/>
  <c r="AJ10" s="1"/>
  <c r="AJ11" s="1"/>
  <c r="AJ12" s="1"/>
  <c r="AJ13" s="1"/>
  <c r="AJ14" s="1"/>
  <c r="AJ15" s="1"/>
  <c r="AJ16" s="1"/>
  <c r="N2"/>
  <c r="I4" s="1"/>
  <c r="J2"/>
  <c r="C2"/>
  <c r="W26" i="1"/>
  <c r="N22"/>
  <c r="M22"/>
  <c r="L22"/>
  <c r="N21"/>
  <c r="M21"/>
  <c r="L21"/>
  <c r="N17"/>
  <c r="M17"/>
  <c r="L17"/>
  <c r="AJ6"/>
  <c r="AJ7" s="1"/>
  <c r="AJ8" s="1"/>
  <c r="AJ9" s="1"/>
  <c r="AJ10" s="1"/>
  <c r="AJ11" s="1"/>
  <c r="AJ12" s="1"/>
  <c r="AJ13" s="1"/>
  <c r="AJ14" s="1"/>
  <c r="AJ15" s="1"/>
  <c r="AJ16" s="1"/>
  <c r="N2"/>
  <c r="B4" s="1"/>
  <c r="J2"/>
  <c r="C2"/>
  <c r="B15" i="3" l="1"/>
  <c r="C15" s="1"/>
  <c r="B11"/>
  <c r="C11" s="1"/>
  <c r="B7"/>
  <c r="C7" s="1"/>
  <c r="B14"/>
  <c r="C14" s="1"/>
  <c r="B10"/>
  <c r="C10" s="1"/>
  <c r="B6"/>
  <c r="C6" s="1"/>
  <c r="B13"/>
  <c r="C13" s="1"/>
  <c r="B9"/>
  <c r="C9" s="1"/>
  <c r="B16"/>
  <c r="C16" s="1"/>
  <c r="B12"/>
  <c r="C12" s="1"/>
  <c r="B8"/>
  <c r="C8" s="1"/>
  <c r="I14" i="2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B13" i="6"/>
  <c r="C13" s="1"/>
  <c r="B15"/>
  <c r="C15" s="1"/>
  <c r="B12"/>
  <c r="C12" s="1"/>
  <c r="B11"/>
  <c r="C11" s="1"/>
  <c r="B7"/>
  <c r="C7" s="1"/>
  <c r="B10"/>
  <c r="C10" s="1"/>
  <c r="B6"/>
  <c r="C6" s="1"/>
  <c r="B16"/>
  <c r="C16" s="1"/>
  <c r="B9"/>
  <c r="C9" s="1"/>
  <c r="B14"/>
  <c r="C14" s="1"/>
  <c r="B8"/>
  <c r="C8" s="1"/>
  <c r="I14" i="4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N13" i="5"/>
  <c r="L13"/>
  <c r="M13"/>
  <c r="B14" i="1"/>
  <c r="C14" s="1"/>
  <c r="B10"/>
  <c r="C10" s="1"/>
  <c r="B6"/>
  <c r="C6" s="1"/>
  <c r="B13"/>
  <c r="C13" s="1"/>
  <c r="B9"/>
  <c r="C9" s="1"/>
  <c r="B16"/>
  <c r="C16" s="1"/>
  <c r="B12"/>
  <c r="C12" s="1"/>
  <c r="B8"/>
  <c r="C8" s="1"/>
  <c r="B15"/>
  <c r="C15" s="1"/>
  <c r="B11"/>
  <c r="C11" s="1"/>
  <c r="B7"/>
  <c r="C7" s="1"/>
  <c r="G16" i="5"/>
  <c r="E16"/>
  <c r="F16"/>
  <c r="I14" i="8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I14" i="12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B4" i="2"/>
  <c r="I4" i="3"/>
  <c r="B4" i="4"/>
  <c r="I6" i="5"/>
  <c r="J6" s="1"/>
  <c r="B9"/>
  <c r="C9" s="1"/>
  <c r="I10"/>
  <c r="J10" s="1"/>
  <c r="B13"/>
  <c r="C13" s="1"/>
  <c r="I14"/>
  <c r="J14" s="1"/>
  <c r="I4" i="6"/>
  <c r="I14" i="9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I4" i="1"/>
  <c r="B6" i="5"/>
  <c r="C6" s="1"/>
  <c r="I7"/>
  <c r="J7" s="1"/>
  <c r="B10"/>
  <c r="C10" s="1"/>
  <c r="I11"/>
  <c r="J11" s="1"/>
  <c r="B14"/>
  <c r="C14" s="1"/>
  <c r="I15"/>
  <c r="J15" s="1"/>
  <c r="I14" i="10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B7" i="5"/>
  <c r="C7" s="1"/>
  <c r="I8"/>
  <c r="J8" s="1"/>
  <c r="B11"/>
  <c r="C11" s="1"/>
  <c r="I12"/>
  <c r="J12" s="1"/>
  <c r="B15"/>
  <c r="C15" s="1"/>
  <c r="I16"/>
  <c r="J16" s="1"/>
  <c r="I14" i="7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I14" i="11"/>
  <c r="J14" s="1"/>
  <c r="I10"/>
  <c r="J10" s="1"/>
  <c r="I6"/>
  <c r="J6" s="1"/>
  <c r="I13"/>
  <c r="J13" s="1"/>
  <c r="I9"/>
  <c r="J9" s="1"/>
  <c r="I16"/>
  <c r="J16" s="1"/>
  <c r="I12"/>
  <c r="J12" s="1"/>
  <c r="I8"/>
  <c r="J8" s="1"/>
  <c r="I15"/>
  <c r="J15" s="1"/>
  <c r="I11"/>
  <c r="J11" s="1"/>
  <c r="I7"/>
  <c r="J7" s="1"/>
  <c r="B8" i="5"/>
  <c r="C8" s="1"/>
  <c r="I9"/>
  <c r="J9" s="1"/>
  <c r="B12"/>
  <c r="C12" s="1"/>
  <c r="B4" i="7"/>
  <c r="B4" i="8"/>
  <c r="B4" i="9"/>
  <c r="B4" i="10"/>
  <c r="B4" i="11"/>
  <c r="B4" i="12"/>
  <c r="B13" i="11" l="1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B13" i="7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L7" i="11"/>
  <c r="M7"/>
  <c r="J19"/>
  <c r="N7"/>
  <c r="L12"/>
  <c r="M12"/>
  <c r="N12"/>
  <c r="N6"/>
  <c r="L6"/>
  <c r="J18"/>
  <c r="M6"/>
  <c r="L11" i="7"/>
  <c r="M11"/>
  <c r="N11"/>
  <c r="L16"/>
  <c r="M16"/>
  <c r="N16"/>
  <c r="N10"/>
  <c r="L10"/>
  <c r="M10"/>
  <c r="M12" i="5"/>
  <c r="N12"/>
  <c r="L12"/>
  <c r="L7" i="10"/>
  <c r="M7"/>
  <c r="J19"/>
  <c r="N7"/>
  <c r="L12"/>
  <c r="M12"/>
  <c r="N12"/>
  <c r="N6"/>
  <c r="L6"/>
  <c r="J18"/>
  <c r="M6"/>
  <c r="E14" i="5"/>
  <c r="F14"/>
  <c r="G14"/>
  <c r="E6"/>
  <c r="F6"/>
  <c r="G6"/>
  <c r="C18"/>
  <c r="L15" i="9"/>
  <c r="M15"/>
  <c r="N15"/>
  <c r="M9"/>
  <c r="N9"/>
  <c r="L9"/>
  <c r="N14"/>
  <c r="L14"/>
  <c r="M14"/>
  <c r="L10" i="5"/>
  <c r="M10"/>
  <c r="N10"/>
  <c r="I16" i="3"/>
  <c r="J16" s="1"/>
  <c r="I12"/>
  <c r="J12" s="1"/>
  <c r="I8"/>
  <c r="J8" s="1"/>
  <c r="I15"/>
  <c r="J15" s="1"/>
  <c r="I11"/>
  <c r="J11" s="1"/>
  <c r="I7"/>
  <c r="J7" s="1"/>
  <c r="I14"/>
  <c r="J14" s="1"/>
  <c r="I10"/>
  <c r="J10" s="1"/>
  <c r="I6"/>
  <c r="J6" s="1"/>
  <c r="I13"/>
  <c r="J13" s="1"/>
  <c r="I9"/>
  <c r="J9" s="1"/>
  <c r="L15" i="12"/>
  <c r="M15"/>
  <c r="N15"/>
  <c r="M9"/>
  <c r="N9"/>
  <c r="L9"/>
  <c r="N14"/>
  <c r="L14"/>
  <c r="M14"/>
  <c r="L8" i="8"/>
  <c r="M8"/>
  <c r="N8"/>
  <c r="J20"/>
  <c r="M13"/>
  <c r="N13"/>
  <c r="L13"/>
  <c r="E11" i="1"/>
  <c r="F11"/>
  <c r="G11"/>
  <c r="E16"/>
  <c r="F16"/>
  <c r="G16"/>
  <c r="G10"/>
  <c r="E10"/>
  <c r="F10"/>
  <c r="J20" i="4"/>
  <c r="L8"/>
  <c r="M8"/>
  <c r="N8"/>
  <c r="M13"/>
  <c r="N13"/>
  <c r="L13"/>
  <c r="C20" i="6"/>
  <c r="E8"/>
  <c r="F8"/>
  <c r="G8"/>
  <c r="C18"/>
  <c r="F6"/>
  <c r="G6"/>
  <c r="E6"/>
  <c r="F12"/>
  <c r="E12"/>
  <c r="G12"/>
  <c r="L11" i="2"/>
  <c r="M11"/>
  <c r="N11"/>
  <c r="L16"/>
  <c r="M16"/>
  <c r="N16"/>
  <c r="N10"/>
  <c r="L10"/>
  <c r="M10"/>
  <c r="E16" i="3"/>
  <c r="F16"/>
  <c r="G16"/>
  <c r="F10"/>
  <c r="G10"/>
  <c r="E10"/>
  <c r="G15"/>
  <c r="E15"/>
  <c r="F15"/>
  <c r="B13" i="12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B13" i="8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G8" i="5"/>
  <c r="E8"/>
  <c r="C20"/>
  <c r="F8"/>
  <c r="L8" i="11"/>
  <c r="M8"/>
  <c r="N8"/>
  <c r="J20"/>
  <c r="M13"/>
  <c r="N13"/>
  <c r="L13"/>
  <c r="L7" i="7"/>
  <c r="M7"/>
  <c r="J19"/>
  <c r="N7"/>
  <c r="L12"/>
  <c r="M12"/>
  <c r="N12"/>
  <c r="N6"/>
  <c r="L6"/>
  <c r="J18"/>
  <c r="M6"/>
  <c r="F15" i="5"/>
  <c r="G15"/>
  <c r="E15"/>
  <c r="F7"/>
  <c r="G7"/>
  <c r="C19"/>
  <c r="E7"/>
  <c r="L8" i="10"/>
  <c r="M8"/>
  <c r="N8"/>
  <c r="J20"/>
  <c r="M13"/>
  <c r="N13"/>
  <c r="L13"/>
  <c r="L15" i="5"/>
  <c r="M15"/>
  <c r="N15"/>
  <c r="L7"/>
  <c r="M7"/>
  <c r="N7"/>
  <c r="J19"/>
  <c r="L11" i="9"/>
  <c r="M11"/>
  <c r="N11"/>
  <c r="L16"/>
  <c r="M16"/>
  <c r="N16"/>
  <c r="N10"/>
  <c r="L10"/>
  <c r="M10"/>
  <c r="E13" i="5"/>
  <c r="F13"/>
  <c r="G13"/>
  <c r="B13" i="4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L11" i="12"/>
  <c r="M11"/>
  <c r="N11"/>
  <c r="L16"/>
  <c r="M16"/>
  <c r="N16"/>
  <c r="N10"/>
  <c r="L10"/>
  <c r="M10"/>
  <c r="L15" i="8"/>
  <c r="M15"/>
  <c r="N15"/>
  <c r="M9"/>
  <c r="N9"/>
  <c r="L9"/>
  <c r="N14"/>
  <c r="L14"/>
  <c r="M14"/>
  <c r="C19" i="1"/>
  <c r="E7"/>
  <c r="F7"/>
  <c r="G7"/>
  <c r="E12"/>
  <c r="F12"/>
  <c r="G12"/>
  <c r="C18"/>
  <c r="G6"/>
  <c r="E6"/>
  <c r="F6"/>
  <c r="L15" i="4"/>
  <c r="M15"/>
  <c r="N15"/>
  <c r="M9"/>
  <c r="N9"/>
  <c r="L9"/>
  <c r="N14"/>
  <c r="L14"/>
  <c r="M14"/>
  <c r="F16" i="6"/>
  <c r="G16"/>
  <c r="E16"/>
  <c r="G11"/>
  <c r="E11"/>
  <c r="F11"/>
  <c r="J19" i="2"/>
  <c r="L7"/>
  <c r="M7"/>
  <c r="N7"/>
  <c r="L12"/>
  <c r="M12"/>
  <c r="N12"/>
  <c r="J18"/>
  <c r="N6"/>
  <c r="L6"/>
  <c r="M6"/>
  <c r="E12" i="3"/>
  <c r="F12"/>
  <c r="G12"/>
  <c r="F6"/>
  <c r="G6"/>
  <c r="C18"/>
  <c r="E6"/>
  <c r="G11"/>
  <c r="E11"/>
  <c r="F11"/>
  <c r="B13" i="9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N9" i="5"/>
  <c r="L9"/>
  <c r="M9"/>
  <c r="L15" i="11"/>
  <c r="M15"/>
  <c r="N15"/>
  <c r="M9"/>
  <c r="N9"/>
  <c r="L9"/>
  <c r="N14"/>
  <c r="L14"/>
  <c r="M14"/>
  <c r="L8" i="7"/>
  <c r="M8"/>
  <c r="N8"/>
  <c r="J20"/>
  <c r="M13"/>
  <c r="N13"/>
  <c r="L13"/>
  <c r="M16" i="5"/>
  <c r="N16"/>
  <c r="L16"/>
  <c r="M8"/>
  <c r="N8"/>
  <c r="J20"/>
  <c r="L8"/>
  <c r="L15" i="10"/>
  <c r="M15"/>
  <c r="N15"/>
  <c r="M9"/>
  <c r="N9"/>
  <c r="L9"/>
  <c r="N14"/>
  <c r="L14"/>
  <c r="M14"/>
  <c r="E10" i="5"/>
  <c r="F10"/>
  <c r="G10"/>
  <c r="L7" i="9"/>
  <c r="M7"/>
  <c r="J19"/>
  <c r="N7"/>
  <c r="L12"/>
  <c r="M12"/>
  <c r="N12"/>
  <c r="N6"/>
  <c r="L6"/>
  <c r="J18"/>
  <c r="M6"/>
  <c r="L14" i="5"/>
  <c r="M14"/>
  <c r="N14"/>
  <c r="L6"/>
  <c r="M6"/>
  <c r="J18"/>
  <c r="N6"/>
  <c r="L7" i="12"/>
  <c r="M7"/>
  <c r="J19"/>
  <c r="N7"/>
  <c r="L12"/>
  <c r="M12"/>
  <c r="N12"/>
  <c r="N6"/>
  <c r="L6"/>
  <c r="J18"/>
  <c r="M6"/>
  <c r="L11" i="8"/>
  <c r="M11"/>
  <c r="N11"/>
  <c r="L16"/>
  <c r="M16"/>
  <c r="N16"/>
  <c r="N10"/>
  <c r="L10"/>
  <c r="M10"/>
  <c r="C20" i="1"/>
  <c r="E8"/>
  <c r="F8"/>
  <c r="G8"/>
  <c r="F13"/>
  <c r="G13"/>
  <c r="E13"/>
  <c r="L11" i="4"/>
  <c r="M11"/>
  <c r="N11"/>
  <c r="L16"/>
  <c r="M16"/>
  <c r="N16"/>
  <c r="N10"/>
  <c r="L10"/>
  <c r="M10"/>
  <c r="E9" i="6"/>
  <c r="F9"/>
  <c r="G9"/>
  <c r="C19"/>
  <c r="G7"/>
  <c r="E7"/>
  <c r="F7"/>
  <c r="G13"/>
  <c r="E13"/>
  <c r="F13"/>
  <c r="J20" i="2"/>
  <c r="L8"/>
  <c r="M8"/>
  <c r="N8"/>
  <c r="M13"/>
  <c r="N13"/>
  <c r="L13"/>
  <c r="E8" i="3"/>
  <c r="C20"/>
  <c r="F8"/>
  <c r="G8"/>
  <c r="E13"/>
  <c r="F13"/>
  <c r="G13"/>
  <c r="G7"/>
  <c r="C19"/>
  <c r="E7"/>
  <c r="F7"/>
  <c r="B13" i="10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G12" i="5"/>
  <c r="E12"/>
  <c r="F12"/>
  <c r="L11" i="11"/>
  <c r="M11"/>
  <c r="N11"/>
  <c r="L16"/>
  <c r="M16"/>
  <c r="N16"/>
  <c r="N10"/>
  <c r="L10"/>
  <c r="M10"/>
  <c r="L15" i="7"/>
  <c r="M15"/>
  <c r="N15"/>
  <c r="M9"/>
  <c r="N9"/>
  <c r="L9"/>
  <c r="N14"/>
  <c r="L14"/>
  <c r="M14"/>
  <c r="F11" i="5"/>
  <c r="G11"/>
  <c r="E11"/>
  <c r="L11" i="10"/>
  <c r="M11"/>
  <c r="N11"/>
  <c r="L16"/>
  <c r="M16"/>
  <c r="N16"/>
  <c r="N10"/>
  <c r="L10"/>
  <c r="M10"/>
  <c r="L11" i="5"/>
  <c r="M11"/>
  <c r="N11"/>
  <c r="I15" i="1"/>
  <c r="J15" s="1"/>
  <c r="I11"/>
  <c r="J11" s="1"/>
  <c r="I7"/>
  <c r="J7" s="1"/>
  <c r="I14"/>
  <c r="J14" s="1"/>
  <c r="I10"/>
  <c r="J10" s="1"/>
  <c r="I6"/>
  <c r="J6" s="1"/>
  <c r="I13"/>
  <c r="J13" s="1"/>
  <c r="I9"/>
  <c r="J9" s="1"/>
  <c r="I16"/>
  <c r="J16" s="1"/>
  <c r="I12"/>
  <c r="J12" s="1"/>
  <c r="I8"/>
  <c r="J8" s="1"/>
  <c r="L8" i="9"/>
  <c r="M8"/>
  <c r="N8"/>
  <c r="J20"/>
  <c r="M13"/>
  <c r="N13"/>
  <c r="L13"/>
  <c r="I14" i="6"/>
  <c r="J14" s="1"/>
  <c r="I16"/>
  <c r="J16" s="1"/>
  <c r="I12"/>
  <c r="J12" s="1"/>
  <c r="I13"/>
  <c r="J13" s="1"/>
  <c r="I8"/>
  <c r="J8" s="1"/>
  <c r="I11"/>
  <c r="J11" s="1"/>
  <c r="I7"/>
  <c r="J7" s="1"/>
  <c r="I10"/>
  <c r="J10" s="1"/>
  <c r="I6"/>
  <c r="J6" s="1"/>
  <c r="I15"/>
  <c r="J15" s="1"/>
  <c r="I9"/>
  <c r="J9" s="1"/>
  <c r="E9" i="5"/>
  <c r="F9"/>
  <c r="G9"/>
  <c r="B13" i="2"/>
  <c r="C13" s="1"/>
  <c r="B9"/>
  <c r="C9" s="1"/>
  <c r="B16"/>
  <c r="C16" s="1"/>
  <c r="B12"/>
  <c r="C12" s="1"/>
  <c r="B8"/>
  <c r="C8" s="1"/>
  <c r="B15"/>
  <c r="C15" s="1"/>
  <c r="B11"/>
  <c r="C11" s="1"/>
  <c r="B7"/>
  <c r="C7" s="1"/>
  <c r="B14"/>
  <c r="C14" s="1"/>
  <c r="B10"/>
  <c r="C10" s="1"/>
  <c r="B6"/>
  <c r="C6" s="1"/>
  <c r="L8" i="12"/>
  <c r="M8"/>
  <c r="N8"/>
  <c r="J20"/>
  <c r="M13"/>
  <c r="N13"/>
  <c r="L13"/>
  <c r="L7" i="8"/>
  <c r="M7"/>
  <c r="J19"/>
  <c r="N7"/>
  <c r="L12"/>
  <c r="M12"/>
  <c r="N12"/>
  <c r="N6"/>
  <c r="L6"/>
  <c r="J18"/>
  <c r="M6"/>
  <c r="E15" i="1"/>
  <c r="F15"/>
  <c r="G15"/>
  <c r="F9"/>
  <c r="G9"/>
  <c r="E9"/>
  <c r="G14"/>
  <c r="E14"/>
  <c r="F14"/>
  <c r="J19" i="4"/>
  <c r="L7"/>
  <c r="M7"/>
  <c r="N7"/>
  <c r="L12"/>
  <c r="M12"/>
  <c r="N12"/>
  <c r="J18"/>
  <c r="N6"/>
  <c r="L6"/>
  <c r="M6"/>
  <c r="F14" i="6"/>
  <c r="E14"/>
  <c r="G14"/>
  <c r="F10"/>
  <c r="G10"/>
  <c r="E10"/>
  <c r="E15"/>
  <c r="G15"/>
  <c r="F15"/>
  <c r="L15" i="2"/>
  <c r="M15"/>
  <c r="N15"/>
  <c r="M9"/>
  <c r="N9"/>
  <c r="L9"/>
  <c r="N14"/>
  <c r="L14"/>
  <c r="M14"/>
  <c r="E9" i="3"/>
  <c r="F9"/>
  <c r="G9"/>
  <c r="F14"/>
  <c r="G14"/>
  <c r="E14"/>
  <c r="L19" i="4" l="1"/>
  <c r="M19"/>
  <c r="N19"/>
  <c r="C18" i="2"/>
  <c r="E6"/>
  <c r="F6"/>
  <c r="G6"/>
  <c r="J18" i="6"/>
  <c r="L6"/>
  <c r="M6"/>
  <c r="N6"/>
  <c r="N14"/>
  <c r="L14"/>
  <c r="M14"/>
  <c r="L20" i="9"/>
  <c r="M20"/>
  <c r="N20"/>
  <c r="L13" i="1"/>
  <c r="M13"/>
  <c r="N13"/>
  <c r="E10" i="10"/>
  <c r="F10"/>
  <c r="G10"/>
  <c r="G9"/>
  <c r="E9"/>
  <c r="F9"/>
  <c r="F19" i="3"/>
  <c r="G19"/>
  <c r="E19"/>
  <c r="L18" i="12"/>
  <c r="M18"/>
  <c r="N18"/>
  <c r="E14" i="9"/>
  <c r="F14"/>
  <c r="G14"/>
  <c r="G13"/>
  <c r="E13"/>
  <c r="F13"/>
  <c r="E18" i="1"/>
  <c r="F18"/>
  <c r="G18"/>
  <c r="E14" i="4"/>
  <c r="F14"/>
  <c r="G14"/>
  <c r="G13"/>
  <c r="E13"/>
  <c r="F13"/>
  <c r="E19" i="5"/>
  <c r="F19"/>
  <c r="G19"/>
  <c r="E6" i="8"/>
  <c r="F6"/>
  <c r="C18"/>
  <c r="G6"/>
  <c r="F16"/>
  <c r="G16"/>
  <c r="E16"/>
  <c r="E15" i="12"/>
  <c r="F15"/>
  <c r="G15"/>
  <c r="L13" i="3"/>
  <c r="M13"/>
  <c r="N13"/>
  <c r="N12"/>
  <c r="L12"/>
  <c r="M12"/>
  <c r="E10" i="7"/>
  <c r="F10"/>
  <c r="G10"/>
  <c r="G9"/>
  <c r="E9"/>
  <c r="F9"/>
  <c r="E14" i="11"/>
  <c r="F14"/>
  <c r="G14"/>
  <c r="G13"/>
  <c r="E13"/>
  <c r="F13"/>
  <c r="L18" i="8"/>
  <c r="M18"/>
  <c r="N18"/>
  <c r="M15" i="6"/>
  <c r="L15"/>
  <c r="N15"/>
  <c r="L16"/>
  <c r="N16"/>
  <c r="M16"/>
  <c r="L9" i="1"/>
  <c r="M9"/>
  <c r="N9"/>
  <c r="E11" i="10"/>
  <c r="F11"/>
  <c r="G11"/>
  <c r="F20" i="3"/>
  <c r="G20"/>
  <c r="E20"/>
  <c r="L19" i="12"/>
  <c r="M19"/>
  <c r="N19"/>
  <c r="L18" i="5"/>
  <c r="M18"/>
  <c r="N18"/>
  <c r="E10" i="9"/>
  <c r="F10"/>
  <c r="G10"/>
  <c r="G9"/>
  <c r="E9"/>
  <c r="F9"/>
  <c r="E10" i="4"/>
  <c r="F10"/>
  <c r="G10"/>
  <c r="E15"/>
  <c r="F15"/>
  <c r="G15"/>
  <c r="L20" i="10"/>
  <c r="M20"/>
  <c r="N20"/>
  <c r="L18" i="7"/>
  <c r="M18"/>
  <c r="N18"/>
  <c r="E7" i="8"/>
  <c r="F7"/>
  <c r="G7"/>
  <c r="C19"/>
  <c r="E6" i="12"/>
  <c r="F6"/>
  <c r="C18"/>
  <c r="G6"/>
  <c r="F16"/>
  <c r="G16"/>
  <c r="E16"/>
  <c r="L9" i="3"/>
  <c r="M9"/>
  <c r="N9"/>
  <c r="N8"/>
  <c r="J20"/>
  <c r="L8"/>
  <c r="M8"/>
  <c r="E6" i="7"/>
  <c r="F6"/>
  <c r="C18"/>
  <c r="G6"/>
  <c r="F16"/>
  <c r="G16"/>
  <c r="E16"/>
  <c r="E15" i="11"/>
  <c r="F15"/>
  <c r="G15"/>
  <c r="L19" i="8"/>
  <c r="J4" s="1"/>
  <c r="M19"/>
  <c r="N19"/>
  <c r="C20" i="2"/>
  <c r="F8"/>
  <c r="G8"/>
  <c r="E8"/>
  <c r="L9" i="6"/>
  <c r="M9"/>
  <c r="N9"/>
  <c r="L12"/>
  <c r="N12"/>
  <c r="M12"/>
  <c r="L16" i="1"/>
  <c r="M16"/>
  <c r="N16"/>
  <c r="M10"/>
  <c r="N10"/>
  <c r="L10"/>
  <c r="N15"/>
  <c r="L15"/>
  <c r="M15"/>
  <c r="E7" i="10"/>
  <c r="F7"/>
  <c r="G7"/>
  <c r="C19"/>
  <c r="F12"/>
  <c r="G12"/>
  <c r="E12"/>
  <c r="F19" i="6"/>
  <c r="E19"/>
  <c r="G19"/>
  <c r="L18" i="9"/>
  <c r="J4" s="1"/>
  <c r="M18"/>
  <c r="N18"/>
  <c r="L20" i="7"/>
  <c r="M20"/>
  <c r="N20"/>
  <c r="E6" i="9"/>
  <c r="F6"/>
  <c r="C18"/>
  <c r="G6"/>
  <c r="E11"/>
  <c r="F11"/>
  <c r="G11"/>
  <c r="F16"/>
  <c r="G16"/>
  <c r="E16"/>
  <c r="L18" i="2"/>
  <c r="J4" s="1"/>
  <c r="M18"/>
  <c r="N18"/>
  <c r="C18" i="4"/>
  <c r="E6"/>
  <c r="F6"/>
  <c r="G6"/>
  <c r="E11"/>
  <c r="F11"/>
  <c r="G11"/>
  <c r="F16"/>
  <c r="G16"/>
  <c r="E16"/>
  <c r="L19" i="7"/>
  <c r="M19"/>
  <c r="N19"/>
  <c r="E14" i="8"/>
  <c r="F14"/>
  <c r="G14"/>
  <c r="F8"/>
  <c r="G8"/>
  <c r="C20"/>
  <c r="E8"/>
  <c r="G13"/>
  <c r="E13"/>
  <c r="F13"/>
  <c r="E7" i="12"/>
  <c r="F7"/>
  <c r="G7"/>
  <c r="C19"/>
  <c r="F12"/>
  <c r="G12"/>
  <c r="E12"/>
  <c r="F18" i="6"/>
  <c r="E18"/>
  <c r="G18"/>
  <c r="G20"/>
  <c r="F20"/>
  <c r="E20"/>
  <c r="L20" i="8"/>
  <c r="M20"/>
  <c r="N20"/>
  <c r="L10" i="3"/>
  <c r="M10"/>
  <c r="N10"/>
  <c r="M15"/>
  <c r="N15"/>
  <c r="L15"/>
  <c r="E18" i="5"/>
  <c r="F18"/>
  <c r="G18"/>
  <c r="L18" i="10"/>
  <c r="J4" s="1"/>
  <c r="M18"/>
  <c r="N18"/>
  <c r="E7" i="7"/>
  <c r="F7"/>
  <c r="G7"/>
  <c r="C19"/>
  <c r="F12"/>
  <c r="G12"/>
  <c r="E12"/>
  <c r="E6" i="11"/>
  <c r="F6"/>
  <c r="C18"/>
  <c r="G6"/>
  <c r="E11"/>
  <c r="F11"/>
  <c r="G11"/>
  <c r="F16"/>
  <c r="G16"/>
  <c r="E16"/>
  <c r="J4"/>
  <c r="L20" i="12"/>
  <c r="M20"/>
  <c r="N20"/>
  <c r="E11" i="2"/>
  <c r="F11"/>
  <c r="G11"/>
  <c r="F16"/>
  <c r="G16"/>
  <c r="E16"/>
  <c r="J20" i="6"/>
  <c r="N8"/>
  <c r="L8"/>
  <c r="M8"/>
  <c r="J20" i="1"/>
  <c r="L8"/>
  <c r="M8"/>
  <c r="N8"/>
  <c r="J19"/>
  <c r="N7"/>
  <c r="L7"/>
  <c r="M7"/>
  <c r="E15" i="10"/>
  <c r="F15"/>
  <c r="G15"/>
  <c r="F8" i="9"/>
  <c r="G8"/>
  <c r="C20"/>
  <c r="E8"/>
  <c r="C20" i="4"/>
  <c r="F8"/>
  <c r="G8"/>
  <c r="E8"/>
  <c r="L20" i="11"/>
  <c r="M20"/>
  <c r="N20"/>
  <c r="E11" i="8"/>
  <c r="F11"/>
  <c r="G11"/>
  <c r="E10" i="12"/>
  <c r="F10"/>
  <c r="G10"/>
  <c r="G9"/>
  <c r="E9"/>
  <c r="F9"/>
  <c r="M7" i="3"/>
  <c r="N7"/>
  <c r="J19"/>
  <c r="L7"/>
  <c r="L19" i="11"/>
  <c r="M19"/>
  <c r="N19"/>
  <c r="E15" i="7"/>
  <c r="F15"/>
  <c r="G15"/>
  <c r="F8" i="11"/>
  <c r="G8"/>
  <c r="C20"/>
  <c r="E8"/>
  <c r="C19" i="2"/>
  <c r="E7"/>
  <c r="F7"/>
  <c r="G7"/>
  <c r="F12"/>
  <c r="G12"/>
  <c r="E12"/>
  <c r="M11" i="6"/>
  <c r="L11"/>
  <c r="N11"/>
  <c r="M14" i="1"/>
  <c r="N14"/>
  <c r="L14"/>
  <c r="E6" i="10"/>
  <c r="F6"/>
  <c r="C18"/>
  <c r="G6"/>
  <c r="F16"/>
  <c r="G16"/>
  <c r="E16"/>
  <c r="L20" i="2"/>
  <c r="M20"/>
  <c r="N20"/>
  <c r="E15" i="9"/>
  <c r="F15"/>
  <c r="G15"/>
  <c r="E19" i="1"/>
  <c r="C4" s="1"/>
  <c r="F19"/>
  <c r="G19"/>
  <c r="G9" i="4"/>
  <c r="E9"/>
  <c r="F9"/>
  <c r="F12" i="8"/>
  <c r="G12"/>
  <c r="E12"/>
  <c r="E11" i="12"/>
  <c r="F11"/>
  <c r="G11"/>
  <c r="C4" i="6"/>
  <c r="L14" i="3"/>
  <c r="M14"/>
  <c r="N14"/>
  <c r="E11" i="7"/>
  <c r="F11"/>
  <c r="G11"/>
  <c r="E10" i="11"/>
  <c r="F10"/>
  <c r="G10"/>
  <c r="G9"/>
  <c r="E9"/>
  <c r="F9"/>
  <c r="E14" i="2"/>
  <c r="F14"/>
  <c r="G14"/>
  <c r="G13"/>
  <c r="E13"/>
  <c r="F13"/>
  <c r="J19" i="6"/>
  <c r="M7"/>
  <c r="N7"/>
  <c r="L7"/>
  <c r="L18" i="4"/>
  <c r="J4" s="1"/>
  <c r="M18"/>
  <c r="N18"/>
  <c r="E10" i="2"/>
  <c r="F10"/>
  <c r="G10"/>
  <c r="E15"/>
  <c r="F15"/>
  <c r="G15"/>
  <c r="G9"/>
  <c r="E9"/>
  <c r="F9"/>
  <c r="L10" i="6"/>
  <c r="M10"/>
  <c r="N10"/>
  <c r="M13"/>
  <c r="L13"/>
  <c r="N13"/>
  <c r="L12" i="1"/>
  <c r="M12"/>
  <c r="N12"/>
  <c r="J18"/>
  <c r="M6"/>
  <c r="N6"/>
  <c r="L6"/>
  <c r="N11"/>
  <c r="L11"/>
  <c r="M11"/>
  <c r="E14" i="10"/>
  <c r="F14"/>
  <c r="G14"/>
  <c r="F8"/>
  <c r="G8"/>
  <c r="C20"/>
  <c r="E8"/>
  <c r="G13"/>
  <c r="E13"/>
  <c r="F13"/>
  <c r="E20" i="1"/>
  <c r="F20"/>
  <c r="G20"/>
  <c r="L19" i="9"/>
  <c r="M19"/>
  <c r="N19"/>
  <c r="L20" i="5"/>
  <c r="M20"/>
  <c r="N20"/>
  <c r="E7" i="9"/>
  <c r="F7"/>
  <c r="G7"/>
  <c r="C19"/>
  <c r="F12"/>
  <c r="G12"/>
  <c r="E12"/>
  <c r="F18" i="3"/>
  <c r="G18"/>
  <c r="E18"/>
  <c r="C4" s="1"/>
  <c r="L19" i="2"/>
  <c r="M19"/>
  <c r="N19"/>
  <c r="C19" i="4"/>
  <c r="E7"/>
  <c r="F7"/>
  <c r="G7"/>
  <c r="F12"/>
  <c r="G12"/>
  <c r="E12"/>
  <c r="L19" i="5"/>
  <c r="M19"/>
  <c r="N19"/>
  <c r="E20"/>
  <c r="F20"/>
  <c r="G20"/>
  <c r="E10" i="8"/>
  <c r="F10"/>
  <c r="G10"/>
  <c r="E15"/>
  <c r="F15"/>
  <c r="G15"/>
  <c r="G9"/>
  <c r="E9"/>
  <c r="F9"/>
  <c r="E14" i="12"/>
  <c r="F14"/>
  <c r="G14"/>
  <c r="F8"/>
  <c r="G8"/>
  <c r="C20"/>
  <c r="E8"/>
  <c r="G13"/>
  <c r="E13"/>
  <c r="F13"/>
  <c r="L20" i="4"/>
  <c r="M20"/>
  <c r="N20"/>
  <c r="L6" i="3"/>
  <c r="M6"/>
  <c r="J18"/>
  <c r="N6"/>
  <c r="M11"/>
  <c r="N11"/>
  <c r="L11"/>
  <c r="N16"/>
  <c r="L16"/>
  <c r="M16"/>
  <c r="W25" i="5"/>
  <c r="V27" s="1"/>
  <c r="C4"/>
  <c r="L19" i="10"/>
  <c r="M19"/>
  <c r="N19"/>
  <c r="L18" i="11"/>
  <c r="M18"/>
  <c r="N18"/>
  <c r="E14" i="7"/>
  <c r="F14"/>
  <c r="G14"/>
  <c r="F8"/>
  <c r="G8"/>
  <c r="C20"/>
  <c r="E8"/>
  <c r="G13"/>
  <c r="E13"/>
  <c r="F13"/>
  <c r="E7" i="11"/>
  <c r="F7"/>
  <c r="G7"/>
  <c r="C19"/>
  <c r="F12"/>
  <c r="G12"/>
  <c r="E12"/>
  <c r="J4" i="7"/>
  <c r="J4" i="12"/>
  <c r="J4" i="5"/>
  <c r="E20" i="7" l="1"/>
  <c r="F20"/>
  <c r="G20"/>
  <c r="E19" i="9"/>
  <c r="F19"/>
  <c r="G19"/>
  <c r="E19" i="2"/>
  <c r="F19"/>
  <c r="G19"/>
  <c r="E18" i="4"/>
  <c r="F18"/>
  <c r="W25" s="1"/>
  <c r="V27" s="1"/>
  <c r="G18"/>
  <c r="E19" i="10"/>
  <c r="F19"/>
  <c r="G19"/>
  <c r="E20" i="12"/>
  <c r="F20"/>
  <c r="G20"/>
  <c r="L19" i="1"/>
  <c r="M19"/>
  <c r="N19"/>
  <c r="L20"/>
  <c r="M20"/>
  <c r="N20"/>
  <c r="N20" i="6"/>
  <c r="M20"/>
  <c r="L20"/>
  <c r="C4" i="9"/>
  <c r="E18" i="12"/>
  <c r="W25" s="1"/>
  <c r="V27" s="1"/>
  <c r="F18"/>
  <c r="G18"/>
  <c r="M18" i="3"/>
  <c r="N18"/>
  <c r="L18"/>
  <c r="W25" s="1"/>
  <c r="E20" i="10"/>
  <c r="F20"/>
  <c r="G20"/>
  <c r="L18" i="1"/>
  <c r="W25" s="1"/>
  <c r="M18"/>
  <c r="N18"/>
  <c r="E18" i="10"/>
  <c r="C4" s="1"/>
  <c r="F18"/>
  <c r="W25" s="1"/>
  <c r="V27" s="1"/>
  <c r="G18"/>
  <c r="E18" i="9"/>
  <c r="F18"/>
  <c r="G18"/>
  <c r="W25" s="1"/>
  <c r="V27" s="1"/>
  <c r="E18" i="7"/>
  <c r="W25" s="1"/>
  <c r="V27" s="1"/>
  <c r="F18"/>
  <c r="G18"/>
  <c r="C4" i="12"/>
  <c r="E18" i="8"/>
  <c r="F18"/>
  <c r="G18"/>
  <c r="W25" s="1"/>
  <c r="V27" s="1"/>
  <c r="E19" i="11"/>
  <c r="F19"/>
  <c r="G19"/>
  <c r="M19" i="3"/>
  <c r="N19"/>
  <c r="L19"/>
  <c r="E18" i="11"/>
  <c r="W25" s="1"/>
  <c r="V27" s="1"/>
  <c r="F18"/>
  <c r="G18"/>
  <c r="E19" i="4"/>
  <c r="F19"/>
  <c r="G19"/>
  <c r="N19" i="6"/>
  <c r="M19"/>
  <c r="L19"/>
  <c r="E20" i="11"/>
  <c r="C4" s="1"/>
  <c r="F20"/>
  <c r="G20"/>
  <c r="E20" i="4"/>
  <c r="C4" s="1"/>
  <c r="F20"/>
  <c r="G20"/>
  <c r="E20" i="9"/>
  <c r="F20"/>
  <c r="G20"/>
  <c r="E19" i="7"/>
  <c r="F19"/>
  <c r="G19"/>
  <c r="E19" i="12"/>
  <c r="F19"/>
  <c r="G19"/>
  <c r="E20" i="8"/>
  <c r="C4" s="1"/>
  <c r="F20"/>
  <c r="G20"/>
  <c r="E20" i="2"/>
  <c r="F20"/>
  <c r="G20"/>
  <c r="M20" i="3"/>
  <c r="N20"/>
  <c r="L20"/>
  <c r="E19" i="8"/>
  <c r="F19"/>
  <c r="G19"/>
  <c r="M18" i="6"/>
  <c r="L18"/>
  <c r="W25" s="1"/>
  <c r="V27" s="1"/>
  <c r="N18"/>
  <c r="E18" i="2"/>
  <c r="W25" s="1"/>
  <c r="F18"/>
  <c r="G18"/>
  <c r="J4" i="6"/>
  <c r="J4" i="1"/>
  <c r="C4" i="2" l="1"/>
  <c r="J4" i="3"/>
  <c r="C4" i="7"/>
</calcChain>
</file>

<file path=xl/sharedStrings.xml><?xml version="1.0" encoding="utf-8"?>
<sst xmlns="http://schemas.openxmlformats.org/spreadsheetml/2006/main" count="554" uniqueCount="18">
  <si>
    <t>Date</t>
  </si>
  <si>
    <t>Week</t>
  </si>
  <si>
    <t>Game #</t>
  </si>
  <si>
    <t>Time</t>
  </si>
  <si>
    <t>Home Team</t>
  </si>
  <si>
    <t>Visitor Team</t>
  </si>
  <si>
    <t>Number</t>
  </si>
  <si>
    <t>Present?</t>
  </si>
  <si>
    <t>Goals</t>
  </si>
  <si>
    <t>1st A</t>
  </si>
  <si>
    <t>2nd A</t>
  </si>
  <si>
    <t>X</t>
  </si>
  <si>
    <t>Spares Runners</t>
  </si>
  <si>
    <t>Spares Goalie</t>
  </si>
  <si>
    <t>Goal</t>
  </si>
  <si>
    <t>Description (optional</t>
  </si>
  <si>
    <t>StatsKeeper</t>
  </si>
  <si>
    <t>Goal Check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</si>
</sst>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m\ dd\,\ 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right"/>
    </xf>
    <xf numFmtId="164" fontId="0" fillId="0" borderId="2" xfId="0" applyNumberFormat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8" fontId="0" fillId="0" borderId="1" xfId="0" applyNumberForma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8" fontId="0" fillId="0" borderId="7" xfId="0" applyNumberFormat="1" applyBorder="1"/>
    <xf numFmtId="164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4" borderId="9" xfId="0" applyFill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8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4" borderId="12" xfId="0" applyFill="1" applyBorder="1"/>
    <xf numFmtId="0" fontId="0" fillId="0" borderId="13" xfId="0" applyBorder="1"/>
    <xf numFmtId="0" fontId="1" fillId="0" borderId="1" xfId="0" applyFont="1" applyBorder="1"/>
    <xf numFmtId="0" fontId="1" fillId="0" borderId="14" xfId="0" applyFont="1" applyBorder="1" applyAlignment="1">
      <alignment horizontal="center"/>
    </xf>
    <xf numFmtId="0" fontId="0" fillId="4" borderId="15" xfId="0" applyFill="1" applyBorder="1"/>
    <xf numFmtId="18" fontId="0" fillId="0" borderId="16" xfId="0" applyNumberFormat="1" applyBorder="1"/>
    <xf numFmtId="0" fontId="4" fillId="0" borderId="17" xfId="0" applyFont="1" applyBorder="1"/>
    <xf numFmtId="0" fontId="0" fillId="0" borderId="18" xfId="0" applyBorder="1"/>
    <xf numFmtId="0" fontId="0" fillId="0" borderId="19" xfId="0" applyBorder="1"/>
    <xf numFmtId="0" fontId="0" fillId="4" borderId="8" xfId="0" applyFill="1" applyBorder="1"/>
    <xf numFmtId="0" fontId="0" fillId="4" borderId="11" xfId="0" applyFill="1" applyBorder="1"/>
    <xf numFmtId="0" fontId="0" fillId="4" borderId="20" xfId="0" applyFill="1" applyBorder="1"/>
    <xf numFmtId="0" fontId="0" fillId="0" borderId="15" xfId="0" applyBorder="1"/>
    <xf numFmtId="0" fontId="0" fillId="4" borderId="21" xfId="0" applyFill="1" applyBorder="1"/>
    <xf numFmtId="0" fontId="0" fillId="0" borderId="22" xfId="0" applyBorder="1"/>
    <xf numFmtId="0" fontId="0" fillId="4" borderId="22" xfId="0" applyFill="1" applyBorder="1"/>
    <xf numFmtId="0" fontId="0" fillId="0" borderId="23" xfId="0" applyBorder="1"/>
    <xf numFmtId="0" fontId="5" fillId="0" borderId="8" xfId="0" applyFont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11" xfId="0" applyFont="1" applyBorder="1"/>
    <xf numFmtId="0" fontId="5" fillId="4" borderId="12" xfId="0" applyFont="1" applyFill="1" applyBorder="1" applyAlignment="1">
      <alignment horizontal="center"/>
    </xf>
    <xf numFmtId="1" fontId="5" fillId="4" borderId="24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6" xfId="0" applyBorder="1"/>
    <xf numFmtId="0" fontId="5" fillId="0" borderId="20" xfId="0" applyFont="1" applyBorder="1"/>
    <xf numFmtId="0" fontId="5" fillId="4" borderId="15" xfId="0" applyFont="1" applyFill="1" applyBorder="1" applyAlignment="1">
      <alignment horizontal="center"/>
    </xf>
    <xf numFmtId="1" fontId="5" fillId="4" borderId="26" xfId="0" applyNumberFormat="1" applyFont="1" applyFill="1" applyBorder="1" applyAlignment="1">
      <alignment horizontal="center"/>
    </xf>
    <xf numFmtId="0" fontId="0" fillId="0" borderId="5" xfId="0" applyBorder="1"/>
  </cellXfs>
  <cellStyles count="4">
    <cellStyle name="Comma 2" xfId="1"/>
    <cellStyle name="Comma 3" xfId="2"/>
    <cellStyle name="Normal" xfId="0" builtinId="0"/>
    <cellStyle name="Percent 2" xfId="3"/>
  </cellStyles>
  <dxfs count="22"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91440</xdr:colOff>
      <xdr:row>33</xdr:row>
      <xdr:rowOff>93803</xdr:rowOff>
    </xdr:from>
    <xdr:to>
      <xdr:col>13</xdr:col>
      <xdr:colOff>502920</xdr:colOff>
      <xdr:row>43</xdr:row>
      <xdr:rowOff>51604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6578423"/>
          <a:ext cx="2354580" cy="18628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innerShdw blurRad="63500" dist="50800" dir="54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 prstMaterial="metal"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Keeper_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FreddyBallHockey_2015/Statisfaction_ByWeek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KE/FreddyBallHockey_2015/Statisfaction_ByWeek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MaxApps/Personal/FreddyBallHockey/Freddy2016/StatsKeeper10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2017"/>
      <sheetName val="TeamsFromWeb"/>
      <sheetName val="GameSheet_2017"/>
      <sheetName val="Sked_2017"/>
      <sheetName val="WebSked"/>
      <sheetName val="zGameSheet_2017"/>
      <sheetName val="Sked"/>
      <sheetName val="zGameSheet"/>
      <sheetName val="PlayerStats"/>
      <sheetName val="GoalieStats"/>
      <sheetName val="Teams"/>
      <sheetName val="TheMatrix"/>
      <sheetName val="PickList"/>
      <sheetName val="Teams_2017"/>
      <sheetName val="DraftOrder"/>
      <sheetName val="Sheet1"/>
      <sheetName val="FinalPicklist"/>
      <sheetName val="Rookies"/>
      <sheetName val="DraftSheet"/>
      <sheetName val="RankByRound"/>
      <sheetName val="Sheet2"/>
      <sheetName val="Sheet3"/>
      <sheetName val="PurpleTR8RZ"/>
      <sheetName val="Week_1-Game_1"/>
      <sheetName val="Week_1-Game_2"/>
      <sheetName val="Week_1-Game_3"/>
      <sheetName val="Week_1-Game_4"/>
      <sheetName val="Week_1-Game_5"/>
      <sheetName val="Week_1-Game_6"/>
      <sheetName val="Week_1-Game_7"/>
      <sheetName val="Week_1-Game_8"/>
      <sheetName val="Week_1-Game_9"/>
      <sheetName val="Week_1-Game_10"/>
      <sheetName val="Week_1-Game_11"/>
      <sheetName val="Week_1-Game_12"/>
    </sheetNames>
    <sheetDataSet>
      <sheetData sheetId="0">
        <row r="3">
          <cell r="C3" t="str">
            <v>North Stars</v>
          </cell>
          <cell r="F3" t="str">
            <v>Goal Diggers</v>
          </cell>
          <cell r="I3" t="str">
            <v>Killer Whales</v>
          </cell>
          <cell r="L3" t="str">
            <v>Stingers</v>
          </cell>
          <cell r="O3" t="str">
            <v>Pylons</v>
          </cell>
          <cell r="R3" t="str">
            <v>Canucks</v>
          </cell>
          <cell r="U3" t="str">
            <v>Purple TR8RZ</v>
          </cell>
          <cell r="X3" t="str">
            <v>White Walkers</v>
          </cell>
        </row>
        <row r="4">
          <cell r="C4" t="str">
            <v>Name</v>
          </cell>
          <cell r="D4" t="str">
            <v>Number</v>
          </cell>
        </row>
        <row r="5">
          <cell r="C5" t="str">
            <v>Bruno Dugas</v>
          </cell>
          <cell r="D5">
            <v>10</v>
          </cell>
          <cell r="F5" t="str">
            <v>Wayne Helpard</v>
          </cell>
          <cell r="G5">
            <v>20</v>
          </cell>
          <cell r="I5" t="str">
            <v>James Campbell</v>
          </cell>
          <cell r="J5">
            <v>30</v>
          </cell>
          <cell r="L5" t="str">
            <v>Mike Clarke</v>
          </cell>
          <cell r="M5">
            <v>40</v>
          </cell>
          <cell r="O5" t="str">
            <v>Larry Condly</v>
          </cell>
          <cell r="P5">
            <v>50</v>
          </cell>
          <cell r="R5" t="str">
            <v>Matt Vautour</v>
          </cell>
          <cell r="S5">
            <v>60</v>
          </cell>
          <cell r="U5" t="str">
            <v>Mike Connor</v>
          </cell>
          <cell r="V5">
            <v>70</v>
          </cell>
          <cell r="X5" t="str">
            <v>Collin Sleep</v>
          </cell>
          <cell r="Y5">
            <v>80</v>
          </cell>
        </row>
        <row r="6">
          <cell r="C6" t="str">
            <v>Paul Richard</v>
          </cell>
          <cell r="D6" t="str">
            <v>A</v>
          </cell>
          <cell r="F6" t="str">
            <v>Mark Farrell</v>
          </cell>
          <cell r="G6" t="str">
            <v>B</v>
          </cell>
          <cell r="I6" t="str">
            <v>Ray Harris</v>
          </cell>
          <cell r="J6" t="str">
            <v>C</v>
          </cell>
          <cell r="L6" t="str">
            <v>Rick Kent</v>
          </cell>
          <cell r="M6" t="str">
            <v>D</v>
          </cell>
          <cell r="O6" t="str">
            <v>Brandon Leet MacFarlane</v>
          </cell>
          <cell r="P6" t="str">
            <v>E</v>
          </cell>
          <cell r="R6" t="str">
            <v>Jeff Smith</v>
          </cell>
          <cell r="S6" t="str">
            <v>F</v>
          </cell>
          <cell r="U6" t="str">
            <v>Cody Hickey Court</v>
          </cell>
          <cell r="V6" t="str">
            <v>G</v>
          </cell>
          <cell r="X6" t="str">
            <v>George Khoury</v>
          </cell>
          <cell r="Y6" t="str">
            <v>H</v>
          </cell>
        </row>
        <row r="7">
          <cell r="C7" t="str">
            <v>Derek Brown</v>
          </cell>
          <cell r="D7">
            <v>11</v>
          </cell>
          <cell r="F7" t="str">
            <v>Jean-Marc Gionet</v>
          </cell>
          <cell r="G7">
            <v>21</v>
          </cell>
          <cell r="I7" t="str">
            <v>Aaron Cornish</v>
          </cell>
          <cell r="J7">
            <v>31</v>
          </cell>
          <cell r="L7" t="str">
            <v>Mike Davidson</v>
          </cell>
          <cell r="M7">
            <v>41</v>
          </cell>
          <cell r="O7" t="str">
            <v>Michael Luff</v>
          </cell>
          <cell r="P7">
            <v>51</v>
          </cell>
          <cell r="R7" t="str">
            <v>Ray Basque</v>
          </cell>
          <cell r="S7">
            <v>61</v>
          </cell>
          <cell r="U7" t="str">
            <v>Brian Kelly</v>
          </cell>
          <cell r="V7">
            <v>71</v>
          </cell>
          <cell r="X7" t="str">
            <v>Connor Hoeg</v>
          </cell>
          <cell r="Y7">
            <v>81</v>
          </cell>
        </row>
        <row r="8">
          <cell r="C8" t="str">
            <v>Luke Demmings</v>
          </cell>
          <cell r="D8">
            <v>12</v>
          </cell>
          <cell r="F8" t="str">
            <v>Troy Doyle</v>
          </cell>
          <cell r="G8">
            <v>22</v>
          </cell>
          <cell r="I8" t="str">
            <v>Sean Keenan</v>
          </cell>
          <cell r="J8">
            <v>32</v>
          </cell>
          <cell r="L8" t="str">
            <v>Alexandre Gagne</v>
          </cell>
          <cell r="M8">
            <v>42</v>
          </cell>
          <cell r="O8" t="str">
            <v>Yvon Mayer</v>
          </cell>
          <cell r="P8">
            <v>52</v>
          </cell>
          <cell r="R8" t="str">
            <v>Jamie Carson</v>
          </cell>
          <cell r="S8">
            <v>62</v>
          </cell>
          <cell r="U8" t="str">
            <v>Carl Brown</v>
          </cell>
          <cell r="V8">
            <v>72</v>
          </cell>
          <cell r="X8" t="str">
            <v>Scott Lynch</v>
          </cell>
          <cell r="Y8">
            <v>82</v>
          </cell>
        </row>
        <row r="9">
          <cell r="C9" t="str">
            <v>Ryan Dickson</v>
          </cell>
          <cell r="D9">
            <v>13</v>
          </cell>
          <cell r="F9" t="str">
            <v>Robert Johnson</v>
          </cell>
          <cell r="G9">
            <v>23</v>
          </cell>
          <cell r="I9" t="str">
            <v>Ian Lapointe</v>
          </cell>
          <cell r="J9">
            <v>33</v>
          </cell>
          <cell r="L9" t="str">
            <v>Roger Gervais</v>
          </cell>
          <cell r="M9">
            <v>43</v>
          </cell>
          <cell r="O9" t="str">
            <v>Brent McKenna</v>
          </cell>
          <cell r="P9">
            <v>53</v>
          </cell>
          <cell r="R9" t="str">
            <v>Ray Chase</v>
          </cell>
          <cell r="S9">
            <v>63</v>
          </cell>
          <cell r="U9" t="str">
            <v>Chris Kumar</v>
          </cell>
          <cell r="V9">
            <v>73</v>
          </cell>
          <cell r="X9" t="str">
            <v>Justin Manzer</v>
          </cell>
          <cell r="Y9">
            <v>83</v>
          </cell>
        </row>
        <row r="10">
          <cell r="C10" t="str">
            <v>Kyle Getson</v>
          </cell>
          <cell r="D10">
            <v>14</v>
          </cell>
          <cell r="F10" t="str">
            <v>Jon Loubert</v>
          </cell>
          <cell r="G10">
            <v>24</v>
          </cell>
          <cell r="I10" t="str">
            <v>Bryan Letcher</v>
          </cell>
          <cell r="J10">
            <v>34</v>
          </cell>
          <cell r="L10" t="str">
            <v>Burke Harmon</v>
          </cell>
          <cell r="M10">
            <v>44</v>
          </cell>
          <cell r="O10" t="str">
            <v>Michael Moore</v>
          </cell>
          <cell r="P10">
            <v>54</v>
          </cell>
          <cell r="R10" t="str">
            <v>Daniel Lowe</v>
          </cell>
          <cell r="S10">
            <v>64</v>
          </cell>
          <cell r="U10" t="str">
            <v>Michel Leger</v>
          </cell>
          <cell r="V10">
            <v>74</v>
          </cell>
          <cell r="X10" t="str">
            <v>Travis Muxworthy</v>
          </cell>
          <cell r="Y10">
            <v>84</v>
          </cell>
        </row>
        <row r="11">
          <cell r="C11" t="str">
            <v>Marc Guitard</v>
          </cell>
          <cell r="D11">
            <v>15</v>
          </cell>
          <cell r="F11" t="str">
            <v>Darryl Moorcroft</v>
          </cell>
          <cell r="G11">
            <v>25</v>
          </cell>
          <cell r="I11" t="str">
            <v>Dave Mackenzie</v>
          </cell>
          <cell r="J11">
            <v>35</v>
          </cell>
          <cell r="L11" t="str">
            <v>Philip Lavergne</v>
          </cell>
          <cell r="M11">
            <v>45</v>
          </cell>
          <cell r="O11" t="str">
            <v>Michael Murchie</v>
          </cell>
          <cell r="P11">
            <v>55</v>
          </cell>
          <cell r="R11" t="str">
            <v>Scott McLean</v>
          </cell>
          <cell r="S11">
            <v>65</v>
          </cell>
          <cell r="U11" t="str">
            <v>Shawn Noel</v>
          </cell>
          <cell r="V11">
            <v>75</v>
          </cell>
          <cell r="X11" t="str">
            <v>Mike Ridley</v>
          </cell>
          <cell r="Y11">
            <v>85</v>
          </cell>
        </row>
        <row r="12">
          <cell r="C12" t="str">
            <v>Daniel Senechal</v>
          </cell>
          <cell r="D12">
            <v>16</v>
          </cell>
          <cell r="F12" t="str">
            <v>Tim O'Leary</v>
          </cell>
          <cell r="G12">
            <v>26</v>
          </cell>
          <cell r="I12" t="str">
            <v>Matthew Petitpas</v>
          </cell>
          <cell r="J12">
            <v>36</v>
          </cell>
          <cell r="L12" t="str">
            <v>Alex Main</v>
          </cell>
          <cell r="M12">
            <v>46</v>
          </cell>
          <cell r="O12" t="str">
            <v>Stephen Rafuse</v>
          </cell>
          <cell r="P12">
            <v>56</v>
          </cell>
          <cell r="R12" t="str">
            <v>Rene Pitre</v>
          </cell>
          <cell r="S12">
            <v>66</v>
          </cell>
          <cell r="U12" t="str">
            <v>Harold Plante</v>
          </cell>
          <cell r="V12">
            <v>76</v>
          </cell>
          <cell r="X12" t="str">
            <v>Rick Bartlett</v>
          </cell>
          <cell r="Y12">
            <v>86</v>
          </cell>
        </row>
        <row r="13">
          <cell r="C13" t="str">
            <v>Sloan Smallman</v>
          </cell>
          <cell r="D13">
            <v>17</v>
          </cell>
          <cell r="F13" t="str">
            <v>Rakesh Rajput</v>
          </cell>
          <cell r="G13">
            <v>27</v>
          </cell>
          <cell r="I13" t="str">
            <v>Jordan Rattray</v>
          </cell>
          <cell r="J13">
            <v>37</v>
          </cell>
          <cell r="L13" t="str">
            <v>Douglas Taylor</v>
          </cell>
          <cell r="M13">
            <v>47</v>
          </cell>
          <cell r="O13" t="str">
            <v>Jeff Stewart</v>
          </cell>
          <cell r="P13">
            <v>57</v>
          </cell>
          <cell r="R13" t="str">
            <v>Matthew Smith</v>
          </cell>
          <cell r="S13">
            <v>67</v>
          </cell>
          <cell r="U13" t="str">
            <v>Ben Warren</v>
          </cell>
          <cell r="V13">
            <v>77</v>
          </cell>
          <cell r="X13" t="str">
            <v>Jeremy Snow</v>
          </cell>
          <cell r="Y13">
            <v>87</v>
          </cell>
        </row>
        <row r="14">
          <cell r="C14" t="str">
            <v>Christopher Travis</v>
          </cell>
          <cell r="D14">
            <v>18</v>
          </cell>
          <cell r="F14" t="str">
            <v>Matthew Wedge</v>
          </cell>
          <cell r="G14">
            <v>28</v>
          </cell>
          <cell r="I14" t="str">
            <v>John Stewart</v>
          </cell>
          <cell r="J14">
            <v>38</v>
          </cell>
          <cell r="L14" t="str">
            <v>Tyson Taylor</v>
          </cell>
          <cell r="M14">
            <v>48</v>
          </cell>
          <cell r="O14" t="str">
            <v>Joel Thorne</v>
          </cell>
          <cell r="P14">
            <v>58</v>
          </cell>
          <cell r="R14" t="str">
            <v>Doug Virtue</v>
          </cell>
          <cell r="S14">
            <v>68</v>
          </cell>
          <cell r="U14" t="str">
            <v>Jamie Williams</v>
          </cell>
          <cell r="V14">
            <v>78</v>
          </cell>
          <cell r="X14" t="str">
            <v>Bobby Woods</v>
          </cell>
          <cell r="Y14">
            <v>88</v>
          </cell>
        </row>
        <row r="15">
          <cell r="D15">
            <v>19</v>
          </cell>
          <cell r="G15">
            <v>29</v>
          </cell>
          <cell r="J15">
            <v>39</v>
          </cell>
          <cell r="M15">
            <v>49</v>
          </cell>
          <cell r="O15" t="str">
            <v>Michael Wood</v>
          </cell>
          <cell r="P15">
            <v>59</v>
          </cell>
          <cell r="R15" t="str">
            <v>Stephen Atherton</v>
          </cell>
          <cell r="S15">
            <v>69</v>
          </cell>
          <cell r="U15" t="str">
            <v>Brad Wilson</v>
          </cell>
          <cell r="V15">
            <v>79</v>
          </cell>
          <cell r="X15" t="str">
            <v>Justin Hetherington</v>
          </cell>
          <cell r="Y15">
            <v>89</v>
          </cell>
        </row>
        <row r="18">
          <cell r="C18" t="str">
            <v>Wayne Helpard</v>
          </cell>
          <cell r="D18">
            <v>20</v>
          </cell>
        </row>
        <row r="19">
          <cell r="C19" t="str">
            <v>Mark Farrell</v>
          </cell>
          <cell r="D19" t="str">
            <v>B</v>
          </cell>
        </row>
        <row r="20">
          <cell r="C20" t="str">
            <v>Jean-Marc Gionet</v>
          </cell>
          <cell r="D20">
            <v>21</v>
          </cell>
        </row>
        <row r="21">
          <cell r="C21" t="str">
            <v>Troy Doyle</v>
          </cell>
          <cell r="D21">
            <v>22</v>
          </cell>
        </row>
        <row r="22">
          <cell r="C22" t="str">
            <v>Robert Johnson</v>
          </cell>
          <cell r="D22">
            <v>23</v>
          </cell>
        </row>
        <row r="23">
          <cell r="C23" t="str">
            <v>Jon Loubert</v>
          </cell>
          <cell r="D23">
            <v>24</v>
          </cell>
        </row>
        <row r="24">
          <cell r="C24" t="str">
            <v>Darryl Moorcroft</v>
          </cell>
          <cell r="D24">
            <v>25</v>
          </cell>
        </row>
        <row r="25">
          <cell r="C25" t="str">
            <v>Tim O'Leary</v>
          </cell>
          <cell r="D25">
            <v>26</v>
          </cell>
        </row>
        <row r="26">
          <cell r="C26" t="str">
            <v>Rakesh Rajput</v>
          </cell>
          <cell r="D26">
            <v>27</v>
          </cell>
        </row>
        <row r="27">
          <cell r="C27" t="str">
            <v>Matthew Wedge</v>
          </cell>
          <cell r="D27">
            <v>28</v>
          </cell>
        </row>
        <row r="28">
          <cell r="D28">
            <v>29</v>
          </cell>
        </row>
        <row r="30">
          <cell r="C30" t="str">
            <v>James Campbell</v>
          </cell>
          <cell r="D30">
            <v>30</v>
          </cell>
        </row>
        <row r="31">
          <cell r="C31" t="str">
            <v>Ray Harris</v>
          </cell>
          <cell r="D31" t="str">
            <v>C</v>
          </cell>
        </row>
        <row r="32">
          <cell r="C32" t="str">
            <v>Aaron Cornish</v>
          </cell>
          <cell r="D32">
            <v>31</v>
          </cell>
        </row>
        <row r="33">
          <cell r="C33" t="str">
            <v>Sean Keenan</v>
          </cell>
          <cell r="D33">
            <v>32</v>
          </cell>
        </row>
        <row r="34">
          <cell r="C34" t="str">
            <v>ian lapointe</v>
          </cell>
          <cell r="D34">
            <v>33</v>
          </cell>
        </row>
        <row r="35">
          <cell r="C35" t="str">
            <v>Bryan Letcher</v>
          </cell>
          <cell r="D35">
            <v>34</v>
          </cell>
        </row>
        <row r="36">
          <cell r="C36" t="str">
            <v>Dave Mackenzie</v>
          </cell>
          <cell r="D36">
            <v>35</v>
          </cell>
        </row>
        <row r="37">
          <cell r="C37" t="str">
            <v>Matthew Petitpas</v>
          </cell>
          <cell r="D37">
            <v>36</v>
          </cell>
        </row>
        <row r="38">
          <cell r="C38" t="str">
            <v>Jordan Rattray</v>
          </cell>
          <cell r="D38">
            <v>37</v>
          </cell>
        </row>
        <row r="39">
          <cell r="C39" t="str">
            <v>John Stewart</v>
          </cell>
          <cell r="D39">
            <v>38</v>
          </cell>
        </row>
        <row r="40">
          <cell r="D40">
            <v>39</v>
          </cell>
        </row>
        <row r="42">
          <cell r="C42" t="str">
            <v>Mike Clarke</v>
          </cell>
          <cell r="D42">
            <v>40</v>
          </cell>
        </row>
        <row r="43">
          <cell r="C43" t="str">
            <v>Rick Kent</v>
          </cell>
          <cell r="D43" t="str">
            <v>D</v>
          </cell>
        </row>
        <row r="44">
          <cell r="C44" t="str">
            <v>Mike Davidson</v>
          </cell>
          <cell r="D44">
            <v>41</v>
          </cell>
        </row>
        <row r="45">
          <cell r="C45" t="str">
            <v>Alexandre Gagne</v>
          </cell>
          <cell r="D45">
            <v>42</v>
          </cell>
        </row>
        <row r="46">
          <cell r="C46" t="str">
            <v>Roger Gervais</v>
          </cell>
          <cell r="D46">
            <v>43</v>
          </cell>
        </row>
        <row r="47">
          <cell r="C47" t="str">
            <v>Burke Harmon</v>
          </cell>
          <cell r="D47">
            <v>44</v>
          </cell>
        </row>
        <row r="48">
          <cell r="C48" t="str">
            <v>Philip Lavergne</v>
          </cell>
          <cell r="D48">
            <v>45</v>
          </cell>
        </row>
        <row r="49">
          <cell r="C49" t="str">
            <v>Alex Main</v>
          </cell>
          <cell r="D49">
            <v>46</v>
          </cell>
        </row>
        <row r="50">
          <cell r="C50" t="str">
            <v>Douglas Taylor</v>
          </cell>
          <cell r="D50">
            <v>47</v>
          </cell>
        </row>
        <row r="51">
          <cell r="C51" t="str">
            <v>Tyson Taylor</v>
          </cell>
          <cell r="D51">
            <v>48</v>
          </cell>
        </row>
        <row r="52">
          <cell r="D52">
            <v>49</v>
          </cell>
        </row>
        <row r="54">
          <cell r="C54" t="str">
            <v>Larry Condly</v>
          </cell>
          <cell r="D54">
            <v>50</v>
          </cell>
        </row>
        <row r="55">
          <cell r="C55" t="str">
            <v>Brandon Leet MacFarlane</v>
          </cell>
          <cell r="D55" t="str">
            <v>E</v>
          </cell>
        </row>
        <row r="56">
          <cell r="C56" t="str">
            <v>Michael Luff</v>
          </cell>
          <cell r="D56">
            <v>51</v>
          </cell>
        </row>
        <row r="57">
          <cell r="C57" t="str">
            <v>Yvon Mayer</v>
          </cell>
          <cell r="D57">
            <v>52</v>
          </cell>
        </row>
        <row r="58">
          <cell r="C58" t="str">
            <v>Brent McKenna</v>
          </cell>
          <cell r="D58">
            <v>53</v>
          </cell>
        </row>
        <row r="59">
          <cell r="C59" t="str">
            <v>Michael Moore</v>
          </cell>
          <cell r="D59">
            <v>54</v>
          </cell>
        </row>
        <row r="60">
          <cell r="C60" t="str">
            <v>Michael Murchie</v>
          </cell>
          <cell r="D60">
            <v>55</v>
          </cell>
        </row>
        <row r="61">
          <cell r="C61" t="str">
            <v>Stephen Rafuse</v>
          </cell>
          <cell r="D61">
            <v>56</v>
          </cell>
        </row>
        <row r="62">
          <cell r="C62" t="str">
            <v>Jeff Stewart</v>
          </cell>
          <cell r="D62">
            <v>57</v>
          </cell>
        </row>
        <row r="63">
          <cell r="C63" t="str">
            <v>Joel Thorne</v>
          </cell>
          <cell r="D63">
            <v>58</v>
          </cell>
        </row>
        <row r="64">
          <cell r="C64" t="str">
            <v>Michael Wood</v>
          </cell>
          <cell r="D64">
            <v>59</v>
          </cell>
        </row>
        <row r="67">
          <cell r="C67" t="str">
            <v>Matt Vautour</v>
          </cell>
          <cell r="D67">
            <v>60</v>
          </cell>
        </row>
        <row r="68">
          <cell r="C68" t="str">
            <v>Jeff Smith</v>
          </cell>
          <cell r="D68" t="str">
            <v>F</v>
          </cell>
        </row>
        <row r="69">
          <cell r="C69" t="str">
            <v>Ray Basque</v>
          </cell>
          <cell r="D69">
            <v>61</v>
          </cell>
        </row>
        <row r="70">
          <cell r="C70" t="str">
            <v>Jamie Carson</v>
          </cell>
          <cell r="D70">
            <v>62</v>
          </cell>
        </row>
        <row r="71">
          <cell r="C71" t="str">
            <v>Ray Chase</v>
          </cell>
          <cell r="D71">
            <v>63</v>
          </cell>
        </row>
        <row r="72">
          <cell r="C72" t="str">
            <v>Daniel Lowe</v>
          </cell>
          <cell r="D72">
            <v>64</v>
          </cell>
        </row>
        <row r="73">
          <cell r="C73" t="str">
            <v>Scott McLean</v>
          </cell>
          <cell r="D73">
            <v>65</v>
          </cell>
        </row>
        <row r="74">
          <cell r="C74" t="str">
            <v>Rene Pitre</v>
          </cell>
          <cell r="D74">
            <v>66</v>
          </cell>
        </row>
        <row r="75">
          <cell r="C75" t="str">
            <v>Matthew Smith</v>
          </cell>
          <cell r="D75">
            <v>67</v>
          </cell>
        </row>
        <row r="76">
          <cell r="C76" t="str">
            <v>Doug Virtue</v>
          </cell>
          <cell r="D76">
            <v>68</v>
          </cell>
        </row>
        <row r="77">
          <cell r="C77" t="str">
            <v>Stephen Atherton</v>
          </cell>
          <cell r="D77">
            <v>69</v>
          </cell>
        </row>
        <row r="79">
          <cell r="C79" t="str">
            <v>Mike Connor</v>
          </cell>
          <cell r="D79">
            <v>70</v>
          </cell>
        </row>
        <row r="80">
          <cell r="C80" t="str">
            <v>Cody Hickey Court</v>
          </cell>
          <cell r="D80" t="str">
            <v>G</v>
          </cell>
        </row>
        <row r="81">
          <cell r="C81" t="str">
            <v>Brian Kelly</v>
          </cell>
          <cell r="D81">
            <v>71</v>
          </cell>
        </row>
        <row r="82">
          <cell r="C82" t="str">
            <v>Carl Brown</v>
          </cell>
          <cell r="D82">
            <v>72</v>
          </cell>
        </row>
        <row r="83">
          <cell r="C83" t="str">
            <v>Chris Kumar</v>
          </cell>
          <cell r="D83">
            <v>73</v>
          </cell>
        </row>
        <row r="84">
          <cell r="C84" t="str">
            <v>Michel Leger</v>
          </cell>
          <cell r="D84">
            <v>74</v>
          </cell>
        </row>
        <row r="85">
          <cell r="C85" t="str">
            <v>Shawn Noel</v>
          </cell>
          <cell r="D85">
            <v>75</v>
          </cell>
        </row>
        <row r="86">
          <cell r="C86" t="str">
            <v>Harold Plante</v>
          </cell>
          <cell r="D86">
            <v>76</v>
          </cell>
        </row>
        <row r="87">
          <cell r="C87" t="str">
            <v>Ben Warren</v>
          </cell>
          <cell r="D87">
            <v>77</v>
          </cell>
        </row>
        <row r="88">
          <cell r="C88" t="str">
            <v>Jamie Williams</v>
          </cell>
          <cell r="D88">
            <v>78</v>
          </cell>
        </row>
        <row r="89">
          <cell r="C89" t="str">
            <v>Brad Wilson</v>
          </cell>
          <cell r="D89">
            <v>79</v>
          </cell>
        </row>
        <row r="91">
          <cell r="C91" t="str">
            <v>Collin Sleep</v>
          </cell>
          <cell r="D91">
            <v>80</v>
          </cell>
        </row>
        <row r="92">
          <cell r="C92" t="str">
            <v>George Khoury</v>
          </cell>
          <cell r="D92" t="str">
            <v>H</v>
          </cell>
        </row>
        <row r="93">
          <cell r="C93" t="str">
            <v>Connor Hoeg</v>
          </cell>
          <cell r="D93">
            <v>81</v>
          </cell>
        </row>
        <row r="94">
          <cell r="C94" t="str">
            <v>Scott Lynch</v>
          </cell>
          <cell r="D94">
            <v>82</v>
          </cell>
        </row>
        <row r="95">
          <cell r="C95" t="str">
            <v>Justin Manzer</v>
          </cell>
          <cell r="D95">
            <v>83</v>
          </cell>
        </row>
        <row r="96">
          <cell r="C96" t="str">
            <v>Travis Muxworthy</v>
          </cell>
          <cell r="D96">
            <v>84</v>
          </cell>
        </row>
        <row r="97">
          <cell r="C97" t="str">
            <v>Mike Ridley</v>
          </cell>
          <cell r="D97">
            <v>85</v>
          </cell>
        </row>
        <row r="98">
          <cell r="C98" t="str">
            <v>Rick Bartlett</v>
          </cell>
          <cell r="D98">
            <v>86</v>
          </cell>
        </row>
        <row r="99">
          <cell r="C99" t="str">
            <v>Jeremy Snow</v>
          </cell>
          <cell r="D99">
            <v>87</v>
          </cell>
        </row>
        <row r="100">
          <cell r="C100" t="str">
            <v>Bobby Woods</v>
          </cell>
          <cell r="D100">
            <v>88</v>
          </cell>
        </row>
        <row r="101">
          <cell r="C101" t="str">
            <v>Justin Hetherington</v>
          </cell>
          <cell r="D101">
            <v>89</v>
          </cell>
        </row>
      </sheetData>
      <sheetData sheetId="1"/>
      <sheetData sheetId="2">
        <row r="6">
          <cell r="D6" t="str">
            <v>X</v>
          </cell>
          <cell r="K6" t="str">
            <v>X</v>
          </cell>
        </row>
        <row r="7">
          <cell r="D7" t="str">
            <v>X</v>
          </cell>
          <cell r="K7" t="str">
            <v>X</v>
          </cell>
        </row>
        <row r="8">
          <cell r="D8" t="str">
            <v>X</v>
          </cell>
          <cell r="K8" t="str">
            <v>X</v>
          </cell>
        </row>
        <row r="9">
          <cell r="K9" t="str">
            <v>X</v>
          </cell>
        </row>
        <row r="10">
          <cell r="D10" t="str">
            <v>X</v>
          </cell>
          <cell r="K10" t="str">
            <v>X</v>
          </cell>
        </row>
        <row r="11">
          <cell r="D11" t="str">
            <v>X</v>
          </cell>
          <cell r="K11" t="str">
            <v>X</v>
          </cell>
        </row>
        <row r="12">
          <cell r="D12" t="str">
            <v>X</v>
          </cell>
          <cell r="K12" t="str">
            <v>X</v>
          </cell>
        </row>
        <row r="13">
          <cell r="D13" t="str">
            <v>X</v>
          </cell>
          <cell r="K13" t="str">
            <v>X</v>
          </cell>
        </row>
        <row r="14">
          <cell r="D14" t="str">
            <v>X</v>
          </cell>
          <cell r="K14" t="str">
            <v>X</v>
          </cell>
        </row>
        <row r="16">
          <cell r="D16" t="str">
            <v>X</v>
          </cell>
          <cell r="K16" t="str">
            <v>X</v>
          </cell>
        </row>
        <row r="25">
          <cell r="C25">
            <v>24</v>
          </cell>
          <cell r="D25">
            <v>27</v>
          </cell>
          <cell r="E25">
            <v>22</v>
          </cell>
          <cell r="F25">
            <v>1505</v>
          </cell>
        </row>
        <row r="26">
          <cell r="C26">
            <v>32</v>
          </cell>
          <cell r="D26">
            <v>30</v>
          </cell>
          <cell r="E26">
            <v>35</v>
          </cell>
          <cell r="F26">
            <v>900</v>
          </cell>
        </row>
        <row r="27">
          <cell r="C27">
            <v>35</v>
          </cell>
          <cell r="F27">
            <v>730</v>
          </cell>
        </row>
        <row r="28">
          <cell r="C28">
            <v>31</v>
          </cell>
          <cell r="D28">
            <v>30</v>
          </cell>
          <cell r="E28">
            <v>35</v>
          </cell>
          <cell r="F28">
            <v>700</v>
          </cell>
        </row>
        <row r="29">
          <cell r="C29">
            <v>22</v>
          </cell>
          <cell r="D29">
            <v>27</v>
          </cell>
          <cell r="E29">
            <v>28</v>
          </cell>
          <cell r="F29">
            <v>610</v>
          </cell>
        </row>
        <row r="30">
          <cell r="C30">
            <v>23</v>
          </cell>
          <cell r="D30">
            <v>22</v>
          </cell>
          <cell r="E30">
            <v>28</v>
          </cell>
          <cell r="F30">
            <v>445</v>
          </cell>
        </row>
        <row r="31">
          <cell r="C31">
            <v>25</v>
          </cell>
          <cell r="D31">
            <v>26</v>
          </cell>
          <cell r="E31">
            <v>20</v>
          </cell>
          <cell r="F31">
            <v>230</v>
          </cell>
        </row>
      </sheetData>
      <sheetData sheetId="3">
        <row r="2">
          <cell r="B2" t="str">
            <v>Overall</v>
          </cell>
          <cell r="C2" t="str">
            <v>Week</v>
          </cell>
          <cell r="D2" t="str">
            <v>Game</v>
          </cell>
          <cell r="E2" t="str">
            <v>Wk</v>
          </cell>
          <cell r="F2" t="str">
            <v>Game</v>
          </cell>
        </row>
        <row r="3">
          <cell r="A3" t="str">
            <v>1-1</v>
          </cell>
          <cell r="B3">
            <v>1</v>
          </cell>
          <cell r="C3">
            <v>100</v>
          </cell>
          <cell r="D3">
            <v>1</v>
          </cell>
          <cell r="E3">
            <v>1</v>
          </cell>
          <cell r="F3">
            <v>1</v>
          </cell>
          <cell r="G3">
            <v>42988</v>
          </cell>
          <cell r="H3">
            <v>0.66666666666666663</v>
          </cell>
          <cell r="I3" t="str">
            <v>Stingers</v>
          </cell>
          <cell r="K3" t="str">
            <v>North Stars</v>
          </cell>
        </row>
        <row r="4">
          <cell r="A4" t="str">
            <v>1-2</v>
          </cell>
          <cell r="B4">
            <v>2</v>
          </cell>
          <cell r="C4">
            <v>100</v>
          </cell>
          <cell r="D4">
            <v>2</v>
          </cell>
          <cell r="E4">
            <v>1</v>
          </cell>
          <cell r="F4">
            <v>2</v>
          </cell>
          <cell r="G4">
            <v>42988</v>
          </cell>
          <cell r="H4">
            <v>0.68402777777777779</v>
          </cell>
          <cell r="I4" t="str">
            <v>Stingers</v>
          </cell>
          <cell r="K4" t="str">
            <v>Purple TR8RZ</v>
          </cell>
        </row>
        <row r="5">
          <cell r="A5" t="str">
            <v>1-3</v>
          </cell>
          <cell r="B5">
            <v>3</v>
          </cell>
          <cell r="C5">
            <v>100</v>
          </cell>
          <cell r="D5">
            <v>3</v>
          </cell>
          <cell r="E5">
            <v>1</v>
          </cell>
          <cell r="F5">
            <v>3</v>
          </cell>
          <cell r="G5">
            <v>42988</v>
          </cell>
          <cell r="H5">
            <v>0.70138888888888884</v>
          </cell>
          <cell r="I5" t="str">
            <v>North Stars</v>
          </cell>
          <cell r="K5" t="str">
            <v>White Walkers</v>
          </cell>
        </row>
        <row r="6">
          <cell r="A6" t="str">
            <v>1-4</v>
          </cell>
          <cell r="B6">
            <v>4</v>
          </cell>
          <cell r="C6">
            <v>100</v>
          </cell>
          <cell r="D6">
            <v>4</v>
          </cell>
          <cell r="E6">
            <v>1</v>
          </cell>
          <cell r="F6">
            <v>4</v>
          </cell>
          <cell r="G6">
            <v>42988</v>
          </cell>
          <cell r="H6">
            <v>0.71875</v>
          </cell>
          <cell r="I6" t="str">
            <v>Stingers</v>
          </cell>
          <cell r="K6" t="str">
            <v>White Walkers</v>
          </cell>
        </row>
        <row r="7">
          <cell r="A7" t="str">
            <v>1-5</v>
          </cell>
          <cell r="B7">
            <v>5</v>
          </cell>
          <cell r="C7">
            <v>100</v>
          </cell>
          <cell r="D7">
            <v>5</v>
          </cell>
          <cell r="E7">
            <v>1</v>
          </cell>
          <cell r="F7">
            <v>5</v>
          </cell>
          <cell r="G7">
            <v>42988</v>
          </cell>
          <cell r="H7">
            <v>0.73611111111111116</v>
          </cell>
          <cell r="I7" t="str">
            <v>North Stars</v>
          </cell>
          <cell r="K7" t="str">
            <v>Purple TR8RZ</v>
          </cell>
        </row>
        <row r="8">
          <cell r="A8" t="str">
            <v>1-6</v>
          </cell>
          <cell r="B8">
            <v>6</v>
          </cell>
          <cell r="C8">
            <v>100</v>
          </cell>
          <cell r="D8">
            <v>6</v>
          </cell>
          <cell r="E8">
            <v>1</v>
          </cell>
          <cell r="F8">
            <v>6</v>
          </cell>
          <cell r="G8">
            <v>42988</v>
          </cell>
          <cell r="H8">
            <v>0.75347222222222221</v>
          </cell>
          <cell r="I8" t="str">
            <v>Purple TR8RZ</v>
          </cell>
          <cell r="K8" t="str">
            <v>White Walkers</v>
          </cell>
        </row>
        <row r="9">
          <cell r="A9" t="str">
            <v>1-7</v>
          </cell>
          <cell r="B9">
            <v>7</v>
          </cell>
          <cell r="C9">
            <v>100</v>
          </cell>
          <cell r="D9">
            <v>7</v>
          </cell>
          <cell r="E9">
            <v>1</v>
          </cell>
          <cell r="F9">
            <v>7</v>
          </cell>
          <cell r="G9">
            <v>42988</v>
          </cell>
          <cell r="H9">
            <v>0.77083333333333337</v>
          </cell>
          <cell r="I9" t="str">
            <v>Canucks</v>
          </cell>
          <cell r="K9" t="str">
            <v>Pylons</v>
          </cell>
        </row>
        <row r="10">
          <cell r="A10" t="str">
            <v>1-8</v>
          </cell>
          <cell r="B10">
            <v>8</v>
          </cell>
          <cell r="C10">
            <v>100</v>
          </cell>
          <cell r="D10">
            <v>8</v>
          </cell>
          <cell r="E10">
            <v>1</v>
          </cell>
          <cell r="F10">
            <v>8</v>
          </cell>
          <cell r="G10">
            <v>42988</v>
          </cell>
          <cell r="H10">
            <v>0.78819444444444453</v>
          </cell>
          <cell r="I10" t="str">
            <v>Canucks</v>
          </cell>
          <cell r="K10" t="str">
            <v>Killer Whales</v>
          </cell>
        </row>
        <row r="11">
          <cell r="A11" t="str">
            <v>1-9</v>
          </cell>
          <cell r="B11">
            <v>9</v>
          </cell>
          <cell r="C11">
            <v>100</v>
          </cell>
          <cell r="D11">
            <v>9</v>
          </cell>
          <cell r="E11">
            <v>1</v>
          </cell>
          <cell r="F11">
            <v>9</v>
          </cell>
          <cell r="G11">
            <v>42988</v>
          </cell>
          <cell r="H11">
            <v>0.80555555555555547</v>
          </cell>
          <cell r="I11" t="str">
            <v>Pylons</v>
          </cell>
          <cell r="K11" t="str">
            <v>Goal Diggers</v>
          </cell>
        </row>
        <row r="12">
          <cell r="A12" t="str">
            <v>1-10</v>
          </cell>
          <cell r="B12">
            <v>10</v>
          </cell>
          <cell r="C12">
            <v>100</v>
          </cell>
          <cell r="D12">
            <v>10</v>
          </cell>
          <cell r="E12">
            <v>1</v>
          </cell>
          <cell r="F12">
            <v>10</v>
          </cell>
          <cell r="G12">
            <v>42988</v>
          </cell>
          <cell r="H12">
            <v>0.82291666666666663</v>
          </cell>
          <cell r="I12" t="str">
            <v>Canucks</v>
          </cell>
          <cell r="K12" t="str">
            <v>Goal Diggers</v>
          </cell>
        </row>
        <row r="13">
          <cell r="A13" t="str">
            <v>1-11</v>
          </cell>
          <cell r="B13">
            <v>11</v>
          </cell>
          <cell r="C13">
            <v>100</v>
          </cell>
          <cell r="D13">
            <v>11</v>
          </cell>
          <cell r="E13">
            <v>1</v>
          </cell>
          <cell r="F13">
            <v>11</v>
          </cell>
          <cell r="G13">
            <v>42988</v>
          </cell>
          <cell r="H13">
            <v>0.84027777777777779</v>
          </cell>
          <cell r="I13" t="str">
            <v>Pylons</v>
          </cell>
          <cell r="K13" t="str">
            <v>Killer Whales</v>
          </cell>
        </row>
        <row r="14">
          <cell r="A14" t="str">
            <v>1-12</v>
          </cell>
          <cell r="B14">
            <v>12</v>
          </cell>
          <cell r="C14">
            <v>100</v>
          </cell>
          <cell r="D14">
            <v>12</v>
          </cell>
          <cell r="E14">
            <v>1</v>
          </cell>
          <cell r="F14">
            <v>12</v>
          </cell>
          <cell r="G14">
            <v>42988</v>
          </cell>
          <cell r="H14">
            <v>0.85763888888888884</v>
          </cell>
          <cell r="I14" t="str">
            <v>Killer Whales</v>
          </cell>
          <cell r="K14" t="str">
            <v>Goal Diggers</v>
          </cell>
        </row>
        <row r="15">
          <cell r="A15" t="str">
            <v>2-1</v>
          </cell>
          <cell r="B15">
            <v>13</v>
          </cell>
          <cell r="C15">
            <v>200</v>
          </cell>
          <cell r="D15">
            <v>1</v>
          </cell>
          <cell r="E15">
            <v>2</v>
          </cell>
          <cell r="F15">
            <v>1</v>
          </cell>
          <cell r="G15">
            <v>42995</v>
          </cell>
          <cell r="H15">
            <v>0.66666666666666663</v>
          </cell>
          <cell r="I15" t="str">
            <v>Killer Whales</v>
          </cell>
          <cell r="K15" t="str">
            <v>Stingers</v>
          </cell>
        </row>
        <row r="16">
          <cell r="A16" t="str">
            <v>2-2</v>
          </cell>
          <cell r="B16">
            <v>14</v>
          </cell>
          <cell r="C16">
            <v>200</v>
          </cell>
          <cell r="D16">
            <v>2</v>
          </cell>
          <cell r="E16">
            <v>2</v>
          </cell>
          <cell r="F16">
            <v>2</v>
          </cell>
          <cell r="G16">
            <v>42995</v>
          </cell>
          <cell r="H16">
            <v>0.68402777777777779</v>
          </cell>
          <cell r="I16" t="str">
            <v>Killer Whales</v>
          </cell>
          <cell r="K16" t="str">
            <v>Goal Diggers</v>
          </cell>
        </row>
        <row r="17">
          <cell r="A17" t="str">
            <v>2-3</v>
          </cell>
          <cell r="B17">
            <v>15</v>
          </cell>
          <cell r="C17">
            <v>200</v>
          </cell>
          <cell r="D17">
            <v>3</v>
          </cell>
          <cell r="E17">
            <v>2</v>
          </cell>
          <cell r="F17">
            <v>3</v>
          </cell>
          <cell r="G17">
            <v>42995</v>
          </cell>
          <cell r="H17">
            <v>0.70138888888888884</v>
          </cell>
          <cell r="I17" t="str">
            <v>Stingers</v>
          </cell>
          <cell r="K17" t="str">
            <v>Purple TR8RZ</v>
          </cell>
        </row>
        <row r="18">
          <cell r="A18" t="str">
            <v>2-4</v>
          </cell>
          <cell r="B18">
            <v>16</v>
          </cell>
          <cell r="C18">
            <v>200</v>
          </cell>
          <cell r="D18">
            <v>4</v>
          </cell>
          <cell r="E18">
            <v>2</v>
          </cell>
          <cell r="F18">
            <v>4</v>
          </cell>
          <cell r="G18">
            <v>42995</v>
          </cell>
          <cell r="H18">
            <v>0.71875</v>
          </cell>
          <cell r="I18" t="str">
            <v>Killer Whales</v>
          </cell>
          <cell r="K18" t="str">
            <v>Purple TR8RZ</v>
          </cell>
        </row>
        <row r="19">
          <cell r="A19" t="str">
            <v>2-5</v>
          </cell>
          <cell r="B19">
            <v>17</v>
          </cell>
          <cell r="C19">
            <v>200</v>
          </cell>
          <cell r="D19">
            <v>5</v>
          </cell>
          <cell r="E19">
            <v>2</v>
          </cell>
          <cell r="F19">
            <v>5</v>
          </cell>
          <cell r="G19">
            <v>42995</v>
          </cell>
          <cell r="H19">
            <v>0.73611111111111116</v>
          </cell>
          <cell r="I19" t="str">
            <v>Stingers</v>
          </cell>
          <cell r="K19" t="str">
            <v>Goal Diggers</v>
          </cell>
        </row>
        <row r="20">
          <cell r="A20" t="str">
            <v>2-6</v>
          </cell>
          <cell r="B20">
            <v>18</v>
          </cell>
          <cell r="C20">
            <v>200</v>
          </cell>
          <cell r="D20">
            <v>6</v>
          </cell>
          <cell r="E20">
            <v>2</v>
          </cell>
          <cell r="F20">
            <v>6</v>
          </cell>
          <cell r="G20">
            <v>42995</v>
          </cell>
          <cell r="H20">
            <v>0.75347222222222221</v>
          </cell>
          <cell r="I20" t="str">
            <v>Goal Diggers</v>
          </cell>
          <cell r="K20" t="str">
            <v>Purple TR8RZ</v>
          </cell>
        </row>
        <row r="21">
          <cell r="A21" t="str">
            <v>2-7</v>
          </cell>
          <cell r="B21">
            <v>19</v>
          </cell>
          <cell r="C21">
            <v>200</v>
          </cell>
          <cell r="D21">
            <v>7</v>
          </cell>
          <cell r="E21">
            <v>2</v>
          </cell>
          <cell r="F21">
            <v>7</v>
          </cell>
          <cell r="G21">
            <v>42995</v>
          </cell>
          <cell r="H21">
            <v>0.77083333333333337</v>
          </cell>
          <cell r="I21" t="str">
            <v>North Stars</v>
          </cell>
          <cell r="K21" t="str">
            <v>Pylons</v>
          </cell>
        </row>
        <row r="22">
          <cell r="A22" t="str">
            <v>2-8</v>
          </cell>
          <cell r="B22">
            <v>20</v>
          </cell>
          <cell r="C22">
            <v>200</v>
          </cell>
          <cell r="D22">
            <v>8</v>
          </cell>
          <cell r="E22">
            <v>2</v>
          </cell>
          <cell r="F22">
            <v>8</v>
          </cell>
          <cell r="G22">
            <v>42995</v>
          </cell>
          <cell r="H22">
            <v>0.78819444444444453</v>
          </cell>
          <cell r="I22" t="str">
            <v>Pylons</v>
          </cell>
          <cell r="K22" t="str">
            <v>Canucks</v>
          </cell>
        </row>
        <row r="23">
          <cell r="A23" t="str">
            <v>2-9</v>
          </cell>
          <cell r="B23">
            <v>21</v>
          </cell>
          <cell r="C23">
            <v>200</v>
          </cell>
          <cell r="D23">
            <v>9</v>
          </cell>
          <cell r="E23">
            <v>2</v>
          </cell>
          <cell r="F23">
            <v>9</v>
          </cell>
          <cell r="G23">
            <v>42995</v>
          </cell>
          <cell r="H23">
            <v>0.80555555555555547</v>
          </cell>
          <cell r="I23" t="str">
            <v>North Stars</v>
          </cell>
          <cell r="K23" t="str">
            <v>White Walkers</v>
          </cell>
        </row>
        <row r="24">
          <cell r="A24" t="str">
            <v>2-10</v>
          </cell>
          <cell r="B24">
            <v>22</v>
          </cell>
          <cell r="C24">
            <v>200</v>
          </cell>
          <cell r="D24">
            <v>10</v>
          </cell>
          <cell r="E24">
            <v>2</v>
          </cell>
          <cell r="F24">
            <v>10</v>
          </cell>
          <cell r="G24">
            <v>42995</v>
          </cell>
          <cell r="H24">
            <v>0.82291666666666663</v>
          </cell>
          <cell r="I24" t="str">
            <v>Pylons</v>
          </cell>
          <cell r="K24" t="str">
            <v>White Walkers</v>
          </cell>
        </row>
        <row r="25">
          <cell r="A25" t="str">
            <v>2-11</v>
          </cell>
          <cell r="B25">
            <v>23</v>
          </cell>
          <cell r="C25">
            <v>200</v>
          </cell>
          <cell r="D25">
            <v>11</v>
          </cell>
          <cell r="E25">
            <v>2</v>
          </cell>
          <cell r="F25">
            <v>11</v>
          </cell>
          <cell r="G25">
            <v>42995</v>
          </cell>
          <cell r="H25">
            <v>0.84027777777777779</v>
          </cell>
          <cell r="I25" t="str">
            <v>North Stars</v>
          </cell>
          <cell r="K25" t="str">
            <v>Canucks</v>
          </cell>
        </row>
        <row r="26">
          <cell r="A26" t="str">
            <v>2-12</v>
          </cell>
          <cell r="B26">
            <v>24</v>
          </cell>
          <cell r="C26">
            <v>200</v>
          </cell>
          <cell r="D26">
            <v>12</v>
          </cell>
          <cell r="E26">
            <v>2</v>
          </cell>
          <cell r="F26">
            <v>12</v>
          </cell>
          <cell r="G26">
            <v>42995</v>
          </cell>
          <cell r="H26">
            <v>0.85763888888888884</v>
          </cell>
          <cell r="I26" t="str">
            <v>Canucks</v>
          </cell>
          <cell r="K26" t="str">
            <v>White Walkers</v>
          </cell>
        </row>
        <row r="27">
          <cell r="A27" t="str">
            <v>3-1</v>
          </cell>
          <cell r="B27">
            <v>25</v>
          </cell>
          <cell r="C27">
            <v>300</v>
          </cell>
          <cell r="D27">
            <v>1</v>
          </cell>
          <cell r="E27">
            <v>3</v>
          </cell>
          <cell r="F27">
            <v>1</v>
          </cell>
          <cell r="G27">
            <v>43002</v>
          </cell>
          <cell r="H27">
            <v>0.66666666666666663</v>
          </cell>
          <cell r="I27" t="str">
            <v>Killer Whales</v>
          </cell>
          <cell r="K27" t="str">
            <v>Purple TR8RZ</v>
          </cell>
        </row>
        <row r="28">
          <cell r="A28" t="str">
            <v>3-2</v>
          </cell>
          <cell r="B28">
            <v>26</v>
          </cell>
          <cell r="C28">
            <v>300</v>
          </cell>
          <cell r="D28">
            <v>2</v>
          </cell>
          <cell r="E28">
            <v>3</v>
          </cell>
          <cell r="F28">
            <v>2</v>
          </cell>
          <cell r="G28">
            <v>43002</v>
          </cell>
          <cell r="H28">
            <v>0.68402777777777779</v>
          </cell>
          <cell r="I28" t="str">
            <v>Killer Whales</v>
          </cell>
          <cell r="K28" t="str">
            <v>Pylons</v>
          </cell>
        </row>
        <row r="29">
          <cell r="A29" t="str">
            <v>3-3</v>
          </cell>
          <cell r="B29">
            <v>27</v>
          </cell>
          <cell r="C29">
            <v>300</v>
          </cell>
          <cell r="D29">
            <v>3</v>
          </cell>
          <cell r="E29">
            <v>3</v>
          </cell>
          <cell r="F29">
            <v>3</v>
          </cell>
          <cell r="G29">
            <v>43002</v>
          </cell>
          <cell r="H29">
            <v>0.70138888888888884</v>
          </cell>
          <cell r="I29" t="str">
            <v>Purple TR8RZ</v>
          </cell>
          <cell r="K29" t="str">
            <v>White Walkers</v>
          </cell>
        </row>
        <row r="30">
          <cell r="A30" t="str">
            <v>3-4</v>
          </cell>
          <cell r="B30">
            <v>28</v>
          </cell>
          <cell r="C30">
            <v>300</v>
          </cell>
          <cell r="D30">
            <v>4</v>
          </cell>
          <cell r="E30">
            <v>3</v>
          </cell>
          <cell r="F30">
            <v>4</v>
          </cell>
          <cell r="G30">
            <v>43002</v>
          </cell>
          <cell r="H30">
            <v>0.71875</v>
          </cell>
          <cell r="I30" t="str">
            <v>Killer Whales</v>
          </cell>
          <cell r="K30" t="str">
            <v>White Walkers</v>
          </cell>
        </row>
        <row r="31">
          <cell r="A31" t="str">
            <v>3-5</v>
          </cell>
          <cell r="B31">
            <v>29</v>
          </cell>
          <cell r="C31">
            <v>300</v>
          </cell>
          <cell r="D31">
            <v>5</v>
          </cell>
          <cell r="E31">
            <v>3</v>
          </cell>
          <cell r="F31">
            <v>5</v>
          </cell>
          <cell r="G31">
            <v>43002</v>
          </cell>
          <cell r="H31">
            <v>0.73611111111111116</v>
          </cell>
          <cell r="I31" t="str">
            <v>Pylons</v>
          </cell>
          <cell r="K31" t="str">
            <v>Purple TR8RZ</v>
          </cell>
        </row>
        <row r="32">
          <cell r="A32" t="str">
            <v>3-6</v>
          </cell>
          <cell r="B32">
            <v>30</v>
          </cell>
          <cell r="C32">
            <v>300</v>
          </cell>
          <cell r="D32">
            <v>6</v>
          </cell>
          <cell r="E32">
            <v>3</v>
          </cell>
          <cell r="F32">
            <v>6</v>
          </cell>
          <cell r="G32">
            <v>43002</v>
          </cell>
          <cell r="H32">
            <v>0.75347222222222221</v>
          </cell>
          <cell r="I32" t="str">
            <v>Pylons</v>
          </cell>
          <cell r="K32" t="str">
            <v>White Walkers</v>
          </cell>
        </row>
        <row r="33">
          <cell r="A33" t="str">
            <v>3-7</v>
          </cell>
          <cell r="B33">
            <v>31</v>
          </cell>
          <cell r="C33">
            <v>300</v>
          </cell>
          <cell r="D33">
            <v>7</v>
          </cell>
          <cell r="E33">
            <v>3</v>
          </cell>
          <cell r="F33">
            <v>7</v>
          </cell>
          <cell r="G33">
            <v>43002</v>
          </cell>
          <cell r="H33">
            <v>0.77083333333333337</v>
          </cell>
          <cell r="I33" t="str">
            <v>North Stars</v>
          </cell>
          <cell r="K33" t="str">
            <v>Canucks</v>
          </cell>
        </row>
        <row r="34">
          <cell r="A34" t="str">
            <v>3-8</v>
          </cell>
          <cell r="B34">
            <v>32</v>
          </cell>
          <cell r="C34">
            <v>300</v>
          </cell>
          <cell r="D34">
            <v>8</v>
          </cell>
          <cell r="E34">
            <v>3</v>
          </cell>
          <cell r="F34">
            <v>8</v>
          </cell>
          <cell r="G34">
            <v>43002</v>
          </cell>
          <cell r="H34">
            <v>0.78819444444444453</v>
          </cell>
          <cell r="I34" t="str">
            <v>North Stars</v>
          </cell>
          <cell r="K34" t="str">
            <v>Stingers</v>
          </cell>
        </row>
        <row r="35">
          <cell r="A35" t="str">
            <v>3-9</v>
          </cell>
          <cell r="B35">
            <v>33</v>
          </cell>
          <cell r="C35">
            <v>300</v>
          </cell>
          <cell r="D35">
            <v>9</v>
          </cell>
          <cell r="E35">
            <v>3</v>
          </cell>
          <cell r="F35">
            <v>9</v>
          </cell>
          <cell r="G35">
            <v>43002</v>
          </cell>
          <cell r="H35">
            <v>0.80555555555555547</v>
          </cell>
          <cell r="I35" t="str">
            <v>Goal Diggers</v>
          </cell>
          <cell r="K35" t="str">
            <v>Canucks</v>
          </cell>
        </row>
        <row r="36">
          <cell r="A36" t="str">
            <v>3-10</v>
          </cell>
          <cell r="B36">
            <v>34</v>
          </cell>
          <cell r="C36">
            <v>300</v>
          </cell>
          <cell r="D36">
            <v>10</v>
          </cell>
          <cell r="E36">
            <v>3</v>
          </cell>
          <cell r="F36">
            <v>10</v>
          </cell>
          <cell r="G36">
            <v>43002</v>
          </cell>
          <cell r="H36">
            <v>0.82291666666666663</v>
          </cell>
          <cell r="I36" t="str">
            <v>North Stars</v>
          </cell>
          <cell r="K36" t="str">
            <v>Goal Diggers</v>
          </cell>
        </row>
        <row r="37">
          <cell r="A37" t="str">
            <v>3-11</v>
          </cell>
          <cell r="B37">
            <v>35</v>
          </cell>
          <cell r="C37">
            <v>300</v>
          </cell>
          <cell r="D37">
            <v>11</v>
          </cell>
          <cell r="E37">
            <v>3</v>
          </cell>
          <cell r="F37">
            <v>11</v>
          </cell>
          <cell r="G37">
            <v>43002</v>
          </cell>
          <cell r="H37">
            <v>0.84027777777777779</v>
          </cell>
          <cell r="I37" t="str">
            <v>Stingers</v>
          </cell>
          <cell r="K37" t="str">
            <v>Canucks</v>
          </cell>
        </row>
        <row r="38">
          <cell r="A38" t="str">
            <v>3-12</v>
          </cell>
          <cell r="B38">
            <v>36</v>
          </cell>
          <cell r="C38">
            <v>300</v>
          </cell>
          <cell r="D38">
            <v>12</v>
          </cell>
          <cell r="E38">
            <v>3</v>
          </cell>
          <cell r="F38">
            <v>12</v>
          </cell>
          <cell r="G38">
            <v>43002</v>
          </cell>
          <cell r="H38">
            <v>0.85763888888888884</v>
          </cell>
          <cell r="I38" t="str">
            <v>Goal Diggers</v>
          </cell>
          <cell r="K38" t="str">
            <v>Stingers</v>
          </cell>
        </row>
        <row r="39">
          <cell r="A39" t="str">
            <v>4-1</v>
          </cell>
          <cell r="B39">
            <v>37</v>
          </cell>
          <cell r="C39">
            <v>400</v>
          </cell>
          <cell r="D39">
            <v>1</v>
          </cell>
          <cell r="E39">
            <v>4</v>
          </cell>
          <cell r="F39">
            <v>1</v>
          </cell>
          <cell r="G39">
            <v>43009</v>
          </cell>
          <cell r="H39">
            <v>0.66666666666666663</v>
          </cell>
          <cell r="I39" t="str">
            <v>Purple TR8RZ</v>
          </cell>
          <cell r="K39" t="str">
            <v>Goal Diggers</v>
          </cell>
        </row>
        <row r="40">
          <cell r="A40" t="str">
            <v>4-2</v>
          </cell>
          <cell r="B40">
            <v>38</v>
          </cell>
          <cell r="C40">
            <v>400</v>
          </cell>
          <cell r="D40">
            <v>2</v>
          </cell>
          <cell r="E40">
            <v>4</v>
          </cell>
          <cell r="F40">
            <v>2</v>
          </cell>
          <cell r="G40">
            <v>43009</v>
          </cell>
          <cell r="H40">
            <v>0.68402777777777779</v>
          </cell>
          <cell r="I40" t="str">
            <v>Purple TR8RZ</v>
          </cell>
          <cell r="K40" t="str">
            <v>Killer Whales</v>
          </cell>
        </row>
        <row r="41">
          <cell r="A41" t="str">
            <v>4-3</v>
          </cell>
          <cell r="B41">
            <v>39</v>
          </cell>
          <cell r="C41">
            <v>400</v>
          </cell>
          <cell r="D41">
            <v>3</v>
          </cell>
          <cell r="E41">
            <v>4</v>
          </cell>
          <cell r="F41">
            <v>3</v>
          </cell>
          <cell r="G41">
            <v>43009</v>
          </cell>
          <cell r="H41">
            <v>0.70138888888888884</v>
          </cell>
          <cell r="I41" t="str">
            <v>North Stars</v>
          </cell>
          <cell r="K41" t="str">
            <v>Goal Diggers</v>
          </cell>
        </row>
        <row r="42">
          <cell r="A42" t="str">
            <v>4-4</v>
          </cell>
          <cell r="B42">
            <v>40</v>
          </cell>
          <cell r="C42">
            <v>400</v>
          </cell>
          <cell r="D42">
            <v>4</v>
          </cell>
          <cell r="E42">
            <v>4</v>
          </cell>
          <cell r="F42">
            <v>4</v>
          </cell>
          <cell r="G42">
            <v>43009</v>
          </cell>
          <cell r="H42">
            <v>0.71875</v>
          </cell>
          <cell r="I42" t="str">
            <v>Purple TR8RZ</v>
          </cell>
          <cell r="K42" t="str">
            <v>North Stars</v>
          </cell>
        </row>
        <row r="43">
          <cell r="A43" t="str">
            <v>4-5</v>
          </cell>
          <cell r="B43">
            <v>41</v>
          </cell>
          <cell r="C43">
            <v>400</v>
          </cell>
          <cell r="D43">
            <v>5</v>
          </cell>
          <cell r="E43">
            <v>4</v>
          </cell>
          <cell r="F43">
            <v>5</v>
          </cell>
          <cell r="G43">
            <v>43009</v>
          </cell>
          <cell r="H43">
            <v>0.73611111111111116</v>
          </cell>
          <cell r="I43" t="str">
            <v>Killer Whales</v>
          </cell>
          <cell r="K43" t="str">
            <v>Goal Diggers</v>
          </cell>
        </row>
        <row r="44">
          <cell r="A44" t="str">
            <v>4-6</v>
          </cell>
          <cell r="B44">
            <v>42</v>
          </cell>
          <cell r="C44">
            <v>400</v>
          </cell>
          <cell r="D44">
            <v>6</v>
          </cell>
          <cell r="E44">
            <v>4</v>
          </cell>
          <cell r="F44">
            <v>6</v>
          </cell>
          <cell r="G44">
            <v>43009</v>
          </cell>
          <cell r="H44">
            <v>0.75347222222222221</v>
          </cell>
          <cell r="I44" t="str">
            <v>Killer Whales</v>
          </cell>
          <cell r="K44" t="str">
            <v>North Stars</v>
          </cell>
        </row>
        <row r="45">
          <cell r="A45" t="str">
            <v>4-7</v>
          </cell>
          <cell r="B45">
            <v>43</v>
          </cell>
          <cell r="C45">
            <v>400</v>
          </cell>
          <cell r="D45">
            <v>7</v>
          </cell>
          <cell r="E45">
            <v>4</v>
          </cell>
          <cell r="F45">
            <v>7</v>
          </cell>
          <cell r="G45">
            <v>43009</v>
          </cell>
          <cell r="H45">
            <v>0.77083333333333337</v>
          </cell>
          <cell r="I45" t="str">
            <v>Stingers</v>
          </cell>
          <cell r="K45" t="str">
            <v>Canucks</v>
          </cell>
        </row>
        <row r="46">
          <cell r="A46" t="str">
            <v>4-8</v>
          </cell>
          <cell r="B46">
            <v>44</v>
          </cell>
          <cell r="C46">
            <v>400</v>
          </cell>
          <cell r="D46">
            <v>8</v>
          </cell>
          <cell r="E46">
            <v>4</v>
          </cell>
          <cell r="F46">
            <v>8</v>
          </cell>
          <cell r="G46">
            <v>43009</v>
          </cell>
          <cell r="H46">
            <v>0.78819444444444453</v>
          </cell>
          <cell r="I46" t="str">
            <v>Stingers</v>
          </cell>
          <cell r="K46" t="str">
            <v>White Walkers</v>
          </cell>
        </row>
        <row r="47">
          <cell r="A47" t="str">
            <v>4-9</v>
          </cell>
          <cell r="B47">
            <v>45</v>
          </cell>
          <cell r="C47">
            <v>400</v>
          </cell>
          <cell r="D47">
            <v>9</v>
          </cell>
          <cell r="E47">
            <v>4</v>
          </cell>
          <cell r="F47">
            <v>9</v>
          </cell>
          <cell r="G47">
            <v>43009</v>
          </cell>
          <cell r="H47">
            <v>0.80555555555555547</v>
          </cell>
          <cell r="I47" t="str">
            <v>Canucks</v>
          </cell>
          <cell r="K47" t="str">
            <v>Pylons</v>
          </cell>
        </row>
        <row r="48">
          <cell r="A48" t="str">
            <v>4-10</v>
          </cell>
          <cell r="B48">
            <v>46</v>
          </cell>
          <cell r="C48">
            <v>400</v>
          </cell>
          <cell r="D48">
            <v>10</v>
          </cell>
          <cell r="E48">
            <v>4</v>
          </cell>
          <cell r="F48">
            <v>10</v>
          </cell>
          <cell r="G48">
            <v>43009</v>
          </cell>
          <cell r="H48">
            <v>0.82291666666666663</v>
          </cell>
          <cell r="I48" t="str">
            <v>Stingers</v>
          </cell>
          <cell r="K48" t="str">
            <v>Pylons</v>
          </cell>
        </row>
        <row r="49">
          <cell r="A49" t="str">
            <v>4-11</v>
          </cell>
          <cell r="B49">
            <v>47</v>
          </cell>
          <cell r="C49">
            <v>400</v>
          </cell>
          <cell r="D49">
            <v>11</v>
          </cell>
          <cell r="E49">
            <v>4</v>
          </cell>
          <cell r="F49">
            <v>11</v>
          </cell>
          <cell r="G49">
            <v>43009</v>
          </cell>
          <cell r="H49">
            <v>0.84027777777777779</v>
          </cell>
          <cell r="I49" t="str">
            <v>Canucks</v>
          </cell>
          <cell r="K49" t="str">
            <v>White Walkers</v>
          </cell>
        </row>
        <row r="50">
          <cell r="A50" t="str">
            <v>4-12</v>
          </cell>
          <cell r="B50">
            <v>48</v>
          </cell>
          <cell r="C50">
            <v>400</v>
          </cell>
          <cell r="D50">
            <v>12</v>
          </cell>
          <cell r="E50">
            <v>4</v>
          </cell>
          <cell r="F50">
            <v>12</v>
          </cell>
          <cell r="G50">
            <v>43009</v>
          </cell>
          <cell r="H50">
            <v>0.85763888888888884</v>
          </cell>
          <cell r="I50" t="str">
            <v>White Walkers</v>
          </cell>
          <cell r="K50" t="str">
            <v>Pylons</v>
          </cell>
        </row>
        <row r="51">
          <cell r="A51" t="str">
            <v>5-1</v>
          </cell>
          <cell r="B51">
            <v>49</v>
          </cell>
          <cell r="C51">
            <v>500</v>
          </cell>
          <cell r="D51">
            <v>1</v>
          </cell>
          <cell r="E51">
            <v>5</v>
          </cell>
          <cell r="F51">
            <v>1</v>
          </cell>
          <cell r="G51">
            <v>43023</v>
          </cell>
          <cell r="H51">
            <v>0.66666666666666663</v>
          </cell>
          <cell r="I51" t="str">
            <v>Purple TR8RZ</v>
          </cell>
          <cell r="K51" t="str">
            <v>Killer Whales</v>
          </cell>
        </row>
        <row r="52">
          <cell r="A52" t="str">
            <v>5-2</v>
          </cell>
          <cell r="B52">
            <v>50</v>
          </cell>
          <cell r="C52">
            <v>500</v>
          </cell>
          <cell r="D52">
            <v>2</v>
          </cell>
          <cell r="E52">
            <v>5</v>
          </cell>
          <cell r="F52">
            <v>2</v>
          </cell>
          <cell r="G52">
            <v>43023</v>
          </cell>
          <cell r="H52">
            <v>0.68402777777777779</v>
          </cell>
          <cell r="I52" t="str">
            <v>Purple TR8RZ</v>
          </cell>
          <cell r="K52" t="str">
            <v>North Stars</v>
          </cell>
        </row>
        <row r="53">
          <cell r="A53" t="str">
            <v>5-3</v>
          </cell>
          <cell r="B53">
            <v>51</v>
          </cell>
          <cell r="C53">
            <v>500</v>
          </cell>
          <cell r="D53">
            <v>3</v>
          </cell>
          <cell r="E53">
            <v>5</v>
          </cell>
          <cell r="F53">
            <v>3</v>
          </cell>
          <cell r="G53">
            <v>43023</v>
          </cell>
          <cell r="H53">
            <v>0.70138888888888884</v>
          </cell>
          <cell r="I53" t="str">
            <v>Killer Whales</v>
          </cell>
          <cell r="K53" t="str">
            <v>Canucks</v>
          </cell>
        </row>
        <row r="54">
          <cell r="A54" t="str">
            <v>5-4</v>
          </cell>
          <cell r="B54">
            <v>52</v>
          </cell>
          <cell r="C54">
            <v>500</v>
          </cell>
          <cell r="D54">
            <v>4</v>
          </cell>
          <cell r="E54">
            <v>5</v>
          </cell>
          <cell r="F54">
            <v>4</v>
          </cell>
          <cell r="G54">
            <v>43023</v>
          </cell>
          <cell r="H54">
            <v>0.71875</v>
          </cell>
          <cell r="I54" t="str">
            <v>Purple TR8RZ</v>
          </cell>
          <cell r="K54" t="str">
            <v>Canucks</v>
          </cell>
        </row>
        <row r="55">
          <cell r="A55" t="str">
            <v>5-5</v>
          </cell>
          <cell r="B55">
            <v>53</v>
          </cell>
          <cell r="C55">
            <v>500</v>
          </cell>
          <cell r="D55">
            <v>5</v>
          </cell>
          <cell r="E55">
            <v>5</v>
          </cell>
          <cell r="F55">
            <v>5</v>
          </cell>
          <cell r="G55">
            <v>43023</v>
          </cell>
          <cell r="H55">
            <v>0.73611111111111116</v>
          </cell>
          <cell r="I55" t="str">
            <v>Killer Whales</v>
          </cell>
          <cell r="K55" t="str">
            <v>North Stars</v>
          </cell>
        </row>
        <row r="56">
          <cell r="A56" t="str">
            <v>5-6</v>
          </cell>
          <cell r="B56">
            <v>54</v>
          </cell>
          <cell r="C56">
            <v>500</v>
          </cell>
          <cell r="D56">
            <v>6</v>
          </cell>
          <cell r="E56">
            <v>5</v>
          </cell>
          <cell r="F56">
            <v>6</v>
          </cell>
          <cell r="G56">
            <v>43023</v>
          </cell>
          <cell r="H56">
            <v>0.75347222222222221</v>
          </cell>
          <cell r="I56" t="str">
            <v>North Stars</v>
          </cell>
          <cell r="K56" t="str">
            <v>Canucks</v>
          </cell>
        </row>
        <row r="57">
          <cell r="A57" t="str">
            <v>5-7</v>
          </cell>
          <cell r="B57">
            <v>55</v>
          </cell>
          <cell r="C57">
            <v>500</v>
          </cell>
          <cell r="D57">
            <v>7</v>
          </cell>
          <cell r="E57">
            <v>5</v>
          </cell>
          <cell r="F57">
            <v>7</v>
          </cell>
          <cell r="G57">
            <v>43023</v>
          </cell>
          <cell r="H57">
            <v>0.77083333333333337</v>
          </cell>
          <cell r="I57" t="str">
            <v>White Walkers</v>
          </cell>
          <cell r="K57" t="str">
            <v>Goal Diggers</v>
          </cell>
        </row>
        <row r="58">
          <cell r="A58" t="str">
            <v>5-8</v>
          </cell>
          <cell r="B58">
            <v>56</v>
          </cell>
          <cell r="C58">
            <v>500</v>
          </cell>
          <cell r="D58">
            <v>8</v>
          </cell>
          <cell r="E58">
            <v>5</v>
          </cell>
          <cell r="F58">
            <v>8</v>
          </cell>
          <cell r="G58">
            <v>43023</v>
          </cell>
          <cell r="H58">
            <v>0.78819444444444453</v>
          </cell>
          <cell r="I58" t="str">
            <v>White Walkers</v>
          </cell>
          <cell r="K58" t="str">
            <v>Pylons</v>
          </cell>
        </row>
        <row r="59">
          <cell r="A59" t="str">
            <v>5-9</v>
          </cell>
          <cell r="B59">
            <v>57</v>
          </cell>
          <cell r="C59">
            <v>500</v>
          </cell>
          <cell r="D59">
            <v>9</v>
          </cell>
          <cell r="E59">
            <v>5</v>
          </cell>
          <cell r="F59">
            <v>9</v>
          </cell>
          <cell r="G59">
            <v>43023</v>
          </cell>
          <cell r="H59">
            <v>0.80555555555555547</v>
          </cell>
          <cell r="I59" t="str">
            <v>Goal Diggers</v>
          </cell>
          <cell r="K59" t="str">
            <v>Stingers</v>
          </cell>
        </row>
        <row r="60">
          <cell r="A60" t="str">
            <v>5-10</v>
          </cell>
          <cell r="B60">
            <v>58</v>
          </cell>
          <cell r="C60">
            <v>500</v>
          </cell>
          <cell r="D60">
            <v>10</v>
          </cell>
          <cell r="E60">
            <v>5</v>
          </cell>
          <cell r="F60">
            <v>10</v>
          </cell>
          <cell r="G60">
            <v>43023</v>
          </cell>
          <cell r="H60">
            <v>0.82291666666666663</v>
          </cell>
          <cell r="I60" t="str">
            <v>White Walkers</v>
          </cell>
          <cell r="K60" t="str">
            <v>Stingers</v>
          </cell>
        </row>
        <row r="61">
          <cell r="A61" t="str">
            <v>5-11</v>
          </cell>
          <cell r="B61">
            <v>59</v>
          </cell>
          <cell r="C61">
            <v>500</v>
          </cell>
          <cell r="D61">
            <v>11</v>
          </cell>
          <cell r="E61">
            <v>5</v>
          </cell>
          <cell r="F61">
            <v>11</v>
          </cell>
          <cell r="G61">
            <v>43023</v>
          </cell>
          <cell r="H61">
            <v>0.84027777777777779</v>
          </cell>
          <cell r="I61" t="str">
            <v>Goal Diggers</v>
          </cell>
          <cell r="K61" t="str">
            <v>Pylons</v>
          </cell>
        </row>
        <row r="62">
          <cell r="A62" t="str">
            <v>5-12</v>
          </cell>
          <cell r="B62">
            <v>60</v>
          </cell>
          <cell r="C62">
            <v>500</v>
          </cell>
          <cell r="D62">
            <v>12</v>
          </cell>
          <cell r="E62">
            <v>5</v>
          </cell>
          <cell r="F62">
            <v>12</v>
          </cell>
          <cell r="G62">
            <v>43023</v>
          </cell>
          <cell r="H62">
            <v>0.85763888888888884</v>
          </cell>
          <cell r="I62" t="str">
            <v>Pylons</v>
          </cell>
          <cell r="K62" t="str">
            <v>Stingers</v>
          </cell>
        </row>
        <row r="63">
          <cell r="A63" t="str">
            <v>6-1</v>
          </cell>
          <cell r="B63">
            <v>61</v>
          </cell>
          <cell r="C63">
            <v>600</v>
          </cell>
          <cell r="D63">
            <v>1</v>
          </cell>
          <cell r="E63">
            <v>6</v>
          </cell>
          <cell r="F63">
            <v>1</v>
          </cell>
          <cell r="G63">
            <v>43030</v>
          </cell>
          <cell r="H63">
            <v>0.66666666666666663</v>
          </cell>
          <cell r="I63" t="str">
            <v>Canucks</v>
          </cell>
          <cell r="K63" t="str">
            <v>Purple TR8RZ</v>
          </cell>
        </row>
        <row r="64">
          <cell r="A64" t="str">
            <v>6-2</v>
          </cell>
          <cell r="B64">
            <v>62</v>
          </cell>
          <cell r="C64">
            <v>600</v>
          </cell>
          <cell r="D64">
            <v>2</v>
          </cell>
          <cell r="E64">
            <v>6</v>
          </cell>
          <cell r="F64">
            <v>2</v>
          </cell>
          <cell r="G64">
            <v>43030</v>
          </cell>
          <cell r="H64">
            <v>0.68402777777777779</v>
          </cell>
          <cell r="I64" t="str">
            <v>Canucks</v>
          </cell>
          <cell r="K64" t="str">
            <v>Stingers</v>
          </cell>
        </row>
        <row r="65">
          <cell r="A65" t="str">
            <v>6-3</v>
          </cell>
          <cell r="B65">
            <v>63</v>
          </cell>
          <cell r="C65">
            <v>600</v>
          </cell>
          <cell r="D65">
            <v>3</v>
          </cell>
          <cell r="E65">
            <v>6</v>
          </cell>
          <cell r="F65">
            <v>3</v>
          </cell>
          <cell r="G65">
            <v>43030</v>
          </cell>
          <cell r="H65">
            <v>0.70138888888888884</v>
          </cell>
          <cell r="I65" t="str">
            <v>Purple TR8RZ</v>
          </cell>
          <cell r="K65" t="str">
            <v>Pylons</v>
          </cell>
        </row>
        <row r="66">
          <cell r="A66" t="str">
            <v>6-4</v>
          </cell>
          <cell r="B66">
            <v>64</v>
          </cell>
          <cell r="C66">
            <v>600</v>
          </cell>
          <cell r="D66">
            <v>4</v>
          </cell>
          <cell r="E66">
            <v>6</v>
          </cell>
          <cell r="F66">
            <v>4</v>
          </cell>
          <cell r="G66">
            <v>43030</v>
          </cell>
          <cell r="H66">
            <v>0.71875</v>
          </cell>
          <cell r="I66" t="str">
            <v>Canucks</v>
          </cell>
          <cell r="K66" t="str">
            <v>Pylons</v>
          </cell>
        </row>
        <row r="67">
          <cell r="A67" t="str">
            <v>6-5</v>
          </cell>
          <cell r="B67">
            <v>65</v>
          </cell>
          <cell r="C67">
            <v>600</v>
          </cell>
          <cell r="D67">
            <v>5</v>
          </cell>
          <cell r="E67">
            <v>6</v>
          </cell>
          <cell r="F67">
            <v>5</v>
          </cell>
          <cell r="G67">
            <v>43030</v>
          </cell>
          <cell r="H67">
            <v>0.73611111111111116</v>
          </cell>
          <cell r="I67" t="str">
            <v>Purple TR8RZ</v>
          </cell>
          <cell r="K67" t="str">
            <v>Stingers</v>
          </cell>
        </row>
        <row r="68">
          <cell r="A68" t="str">
            <v>6-6</v>
          </cell>
          <cell r="B68">
            <v>66</v>
          </cell>
          <cell r="C68">
            <v>600</v>
          </cell>
          <cell r="D68">
            <v>6</v>
          </cell>
          <cell r="E68">
            <v>6</v>
          </cell>
          <cell r="F68">
            <v>6</v>
          </cell>
          <cell r="G68">
            <v>43030</v>
          </cell>
          <cell r="H68">
            <v>0.75347222222222221</v>
          </cell>
          <cell r="I68" t="str">
            <v>Stingers</v>
          </cell>
          <cell r="K68" t="str">
            <v>Pylons</v>
          </cell>
        </row>
        <row r="69">
          <cell r="A69" t="str">
            <v>6-7</v>
          </cell>
          <cell r="B69">
            <v>67</v>
          </cell>
          <cell r="C69">
            <v>600</v>
          </cell>
          <cell r="D69">
            <v>7</v>
          </cell>
          <cell r="E69">
            <v>6</v>
          </cell>
          <cell r="F69">
            <v>7</v>
          </cell>
          <cell r="G69">
            <v>43030</v>
          </cell>
          <cell r="H69">
            <v>0.77083333333333337</v>
          </cell>
          <cell r="I69" t="str">
            <v>North Stars</v>
          </cell>
          <cell r="K69" t="str">
            <v>White Walkers</v>
          </cell>
        </row>
        <row r="70">
          <cell r="A70" t="str">
            <v>6-8</v>
          </cell>
          <cell r="B70">
            <v>68</v>
          </cell>
          <cell r="C70">
            <v>600</v>
          </cell>
          <cell r="D70">
            <v>8</v>
          </cell>
          <cell r="E70">
            <v>6</v>
          </cell>
          <cell r="F70">
            <v>8</v>
          </cell>
          <cell r="G70">
            <v>43030</v>
          </cell>
          <cell r="H70">
            <v>0.78819444444444453</v>
          </cell>
          <cell r="I70" t="str">
            <v>North Stars</v>
          </cell>
          <cell r="K70" t="str">
            <v>Goal Diggers</v>
          </cell>
        </row>
        <row r="71">
          <cell r="A71" t="str">
            <v>6-9</v>
          </cell>
          <cell r="B71">
            <v>69</v>
          </cell>
          <cell r="C71">
            <v>600</v>
          </cell>
          <cell r="D71">
            <v>9</v>
          </cell>
          <cell r="E71">
            <v>6</v>
          </cell>
          <cell r="F71">
            <v>9</v>
          </cell>
          <cell r="G71">
            <v>43030</v>
          </cell>
          <cell r="H71">
            <v>0.80555555555555547</v>
          </cell>
          <cell r="I71" t="str">
            <v>White Walkers</v>
          </cell>
          <cell r="K71" t="str">
            <v>Killer Whales</v>
          </cell>
        </row>
        <row r="72">
          <cell r="A72" t="str">
            <v>6-10</v>
          </cell>
          <cell r="B72">
            <v>70</v>
          </cell>
          <cell r="C72">
            <v>600</v>
          </cell>
          <cell r="D72">
            <v>10</v>
          </cell>
          <cell r="E72">
            <v>6</v>
          </cell>
          <cell r="F72">
            <v>10</v>
          </cell>
          <cell r="G72">
            <v>43030</v>
          </cell>
          <cell r="H72">
            <v>0.82291666666666663</v>
          </cell>
          <cell r="I72" t="str">
            <v>North Stars</v>
          </cell>
          <cell r="K72" t="str">
            <v>Killer Whales</v>
          </cell>
        </row>
        <row r="73">
          <cell r="A73" t="str">
            <v>6-11</v>
          </cell>
          <cell r="B73">
            <v>71</v>
          </cell>
          <cell r="C73">
            <v>600</v>
          </cell>
          <cell r="D73">
            <v>11</v>
          </cell>
          <cell r="E73">
            <v>6</v>
          </cell>
          <cell r="F73">
            <v>11</v>
          </cell>
          <cell r="G73">
            <v>43030</v>
          </cell>
          <cell r="H73">
            <v>0.84027777777777779</v>
          </cell>
          <cell r="I73" t="str">
            <v>White Walkers</v>
          </cell>
          <cell r="K73" t="str">
            <v>Goal Diggers</v>
          </cell>
        </row>
        <row r="74">
          <cell r="A74" t="str">
            <v>6-12</v>
          </cell>
          <cell r="B74">
            <v>72</v>
          </cell>
          <cell r="C74">
            <v>600</v>
          </cell>
          <cell r="D74">
            <v>12</v>
          </cell>
          <cell r="E74">
            <v>6</v>
          </cell>
          <cell r="F74">
            <v>12</v>
          </cell>
          <cell r="G74">
            <v>43030</v>
          </cell>
          <cell r="H74">
            <v>0.85763888888888884</v>
          </cell>
          <cell r="I74" t="str">
            <v>Goal Diggers</v>
          </cell>
          <cell r="K74" t="str">
            <v>Killer Whales</v>
          </cell>
        </row>
        <row r="75">
          <cell r="A75" t="str">
            <v>7-1</v>
          </cell>
          <cell r="B75">
            <v>73</v>
          </cell>
          <cell r="C75">
            <v>700</v>
          </cell>
          <cell r="D75">
            <v>1</v>
          </cell>
          <cell r="E75">
            <v>7</v>
          </cell>
          <cell r="F75">
            <v>1</v>
          </cell>
          <cell r="G75">
            <v>43037</v>
          </cell>
          <cell r="H75">
            <v>0.66666666666666663</v>
          </cell>
          <cell r="I75" t="str">
            <v>Stingers</v>
          </cell>
          <cell r="K75" t="str">
            <v>North Stars</v>
          </cell>
        </row>
        <row r="76">
          <cell r="A76" t="str">
            <v>7-2</v>
          </cell>
          <cell r="B76">
            <v>74</v>
          </cell>
          <cell r="C76">
            <v>700</v>
          </cell>
          <cell r="D76">
            <v>2</v>
          </cell>
          <cell r="E76">
            <v>7</v>
          </cell>
          <cell r="F76">
            <v>2</v>
          </cell>
          <cell r="G76">
            <v>43037</v>
          </cell>
          <cell r="H76">
            <v>0.68402777777777779</v>
          </cell>
          <cell r="I76" t="str">
            <v>Stingers</v>
          </cell>
          <cell r="K76" t="str">
            <v>Purple TR8RZ</v>
          </cell>
        </row>
        <row r="77">
          <cell r="A77" t="str">
            <v>7-3</v>
          </cell>
          <cell r="B77">
            <v>75</v>
          </cell>
          <cell r="C77">
            <v>700</v>
          </cell>
          <cell r="D77">
            <v>3</v>
          </cell>
          <cell r="E77">
            <v>7</v>
          </cell>
          <cell r="F77">
            <v>3</v>
          </cell>
          <cell r="G77">
            <v>43037</v>
          </cell>
          <cell r="H77">
            <v>0.70138888888888884</v>
          </cell>
          <cell r="I77" t="str">
            <v>North Stars</v>
          </cell>
          <cell r="K77" t="str">
            <v>White Walkers</v>
          </cell>
        </row>
        <row r="78">
          <cell r="A78" t="str">
            <v>7-4</v>
          </cell>
          <cell r="B78">
            <v>76</v>
          </cell>
          <cell r="C78">
            <v>700</v>
          </cell>
          <cell r="D78">
            <v>4</v>
          </cell>
          <cell r="E78">
            <v>7</v>
          </cell>
          <cell r="F78">
            <v>4</v>
          </cell>
          <cell r="G78">
            <v>43037</v>
          </cell>
          <cell r="H78">
            <v>0.71875</v>
          </cell>
          <cell r="I78" t="str">
            <v>Stingers</v>
          </cell>
          <cell r="K78" t="str">
            <v>White Walkers</v>
          </cell>
        </row>
        <row r="79">
          <cell r="A79" t="str">
            <v>7-5</v>
          </cell>
          <cell r="B79">
            <v>77</v>
          </cell>
          <cell r="C79">
            <v>700</v>
          </cell>
          <cell r="D79">
            <v>5</v>
          </cell>
          <cell r="E79">
            <v>7</v>
          </cell>
          <cell r="F79">
            <v>5</v>
          </cell>
          <cell r="G79">
            <v>43037</v>
          </cell>
          <cell r="H79">
            <v>0.73611111111111116</v>
          </cell>
          <cell r="I79" t="str">
            <v>North Stars</v>
          </cell>
          <cell r="K79" t="str">
            <v>Purple TR8RZ</v>
          </cell>
        </row>
        <row r="80">
          <cell r="A80" t="str">
            <v>7-6</v>
          </cell>
          <cell r="B80">
            <v>78</v>
          </cell>
          <cell r="C80">
            <v>700</v>
          </cell>
          <cell r="D80">
            <v>6</v>
          </cell>
          <cell r="E80">
            <v>7</v>
          </cell>
          <cell r="F80">
            <v>6</v>
          </cell>
          <cell r="G80">
            <v>43037</v>
          </cell>
          <cell r="H80">
            <v>0.75347222222222221</v>
          </cell>
          <cell r="I80" t="str">
            <v>Purple TR8RZ</v>
          </cell>
          <cell r="K80" t="str">
            <v>White Walkers</v>
          </cell>
        </row>
        <row r="81">
          <cell r="A81" t="str">
            <v>7-7</v>
          </cell>
          <cell r="B81">
            <v>79</v>
          </cell>
          <cell r="C81">
            <v>700</v>
          </cell>
          <cell r="D81">
            <v>7</v>
          </cell>
          <cell r="E81">
            <v>7</v>
          </cell>
          <cell r="F81">
            <v>7</v>
          </cell>
          <cell r="G81">
            <v>43037</v>
          </cell>
          <cell r="H81">
            <v>0.77083333333333337</v>
          </cell>
          <cell r="I81" t="str">
            <v>Pylons</v>
          </cell>
          <cell r="K81" t="str">
            <v>Canucks</v>
          </cell>
        </row>
        <row r="82">
          <cell r="A82" t="str">
            <v>7-8</v>
          </cell>
          <cell r="B82">
            <v>80</v>
          </cell>
          <cell r="C82">
            <v>700</v>
          </cell>
          <cell r="D82">
            <v>8</v>
          </cell>
          <cell r="E82">
            <v>7</v>
          </cell>
          <cell r="F82">
            <v>8</v>
          </cell>
          <cell r="G82">
            <v>43037</v>
          </cell>
          <cell r="H82">
            <v>0.78819444444444453</v>
          </cell>
          <cell r="I82" t="str">
            <v>Pylons</v>
          </cell>
          <cell r="K82" t="str">
            <v>Killer Whales</v>
          </cell>
        </row>
        <row r="83">
          <cell r="A83" t="str">
            <v>7-9</v>
          </cell>
          <cell r="B83">
            <v>81</v>
          </cell>
          <cell r="C83">
            <v>700</v>
          </cell>
          <cell r="D83">
            <v>9</v>
          </cell>
          <cell r="E83">
            <v>7</v>
          </cell>
          <cell r="F83">
            <v>9</v>
          </cell>
          <cell r="G83">
            <v>43037</v>
          </cell>
          <cell r="H83">
            <v>0.80555555555555547</v>
          </cell>
          <cell r="I83" t="str">
            <v>Canucks</v>
          </cell>
          <cell r="K83" t="str">
            <v>Goal Diggers</v>
          </cell>
        </row>
        <row r="84">
          <cell r="A84" t="str">
            <v>7-10</v>
          </cell>
          <cell r="B84">
            <v>82</v>
          </cell>
          <cell r="C84">
            <v>700</v>
          </cell>
          <cell r="D84">
            <v>10</v>
          </cell>
          <cell r="E84">
            <v>7</v>
          </cell>
          <cell r="F84">
            <v>10</v>
          </cell>
          <cell r="G84">
            <v>43037</v>
          </cell>
          <cell r="H84">
            <v>0.82291666666666663</v>
          </cell>
          <cell r="I84" t="str">
            <v>Pylons</v>
          </cell>
          <cell r="K84" t="str">
            <v>Goal Diggers</v>
          </cell>
        </row>
        <row r="85">
          <cell r="A85" t="str">
            <v>7-11</v>
          </cell>
          <cell r="B85">
            <v>83</v>
          </cell>
          <cell r="C85">
            <v>700</v>
          </cell>
          <cell r="D85">
            <v>11</v>
          </cell>
          <cell r="E85">
            <v>7</v>
          </cell>
          <cell r="F85">
            <v>11</v>
          </cell>
          <cell r="G85">
            <v>43037</v>
          </cell>
          <cell r="H85">
            <v>0.84027777777777779</v>
          </cell>
          <cell r="I85" t="str">
            <v>Canucks</v>
          </cell>
          <cell r="K85" t="str">
            <v>Killer Whales</v>
          </cell>
        </row>
        <row r="86">
          <cell r="A86" t="str">
            <v>7-12</v>
          </cell>
          <cell r="B86">
            <v>84</v>
          </cell>
          <cell r="C86">
            <v>700</v>
          </cell>
          <cell r="D86">
            <v>12</v>
          </cell>
          <cell r="E86">
            <v>7</v>
          </cell>
          <cell r="F86">
            <v>12</v>
          </cell>
          <cell r="G86">
            <v>43037</v>
          </cell>
          <cell r="H86">
            <v>0.85763888888888884</v>
          </cell>
          <cell r="I86" t="str">
            <v>Killer Whales</v>
          </cell>
          <cell r="K86" t="str">
            <v>Goal Diggers</v>
          </cell>
        </row>
        <row r="87">
          <cell r="A87" t="str">
            <v>8-1</v>
          </cell>
          <cell r="B87">
            <v>85</v>
          </cell>
          <cell r="C87">
            <v>800</v>
          </cell>
          <cell r="D87">
            <v>1</v>
          </cell>
          <cell r="E87">
            <v>8</v>
          </cell>
          <cell r="F87">
            <v>1</v>
          </cell>
          <cell r="G87">
            <v>43044</v>
          </cell>
          <cell r="H87">
            <v>0.66666666666666663</v>
          </cell>
          <cell r="I87" t="str">
            <v>Goal Diggers</v>
          </cell>
          <cell r="K87" t="str">
            <v>Killer Whales</v>
          </cell>
        </row>
        <row r="88">
          <cell r="A88" t="str">
            <v>8-2</v>
          </cell>
          <cell r="B88">
            <v>86</v>
          </cell>
          <cell r="C88">
            <v>800</v>
          </cell>
          <cell r="D88">
            <v>2</v>
          </cell>
          <cell r="E88">
            <v>8</v>
          </cell>
          <cell r="F88">
            <v>2</v>
          </cell>
          <cell r="G88">
            <v>43044</v>
          </cell>
          <cell r="H88">
            <v>0.68402777777777779</v>
          </cell>
          <cell r="I88" t="str">
            <v>Goal Diggers</v>
          </cell>
          <cell r="K88" t="str">
            <v>Stingers</v>
          </cell>
        </row>
        <row r="89">
          <cell r="A89" t="str">
            <v>8-3</v>
          </cell>
          <cell r="B89">
            <v>87</v>
          </cell>
          <cell r="C89">
            <v>800</v>
          </cell>
          <cell r="D89">
            <v>3</v>
          </cell>
          <cell r="E89">
            <v>8</v>
          </cell>
          <cell r="F89">
            <v>3</v>
          </cell>
          <cell r="G89">
            <v>43044</v>
          </cell>
          <cell r="H89">
            <v>0.70138888888888884</v>
          </cell>
          <cell r="I89" t="str">
            <v>Killer Whales</v>
          </cell>
          <cell r="K89" t="str">
            <v>Purple TR8RZ</v>
          </cell>
        </row>
        <row r="90">
          <cell r="A90" t="str">
            <v>8-4</v>
          </cell>
          <cell r="B90">
            <v>88</v>
          </cell>
          <cell r="C90">
            <v>800</v>
          </cell>
          <cell r="D90">
            <v>4</v>
          </cell>
          <cell r="E90">
            <v>8</v>
          </cell>
          <cell r="F90">
            <v>4</v>
          </cell>
          <cell r="G90">
            <v>43044</v>
          </cell>
          <cell r="H90">
            <v>0.71875</v>
          </cell>
          <cell r="I90" t="str">
            <v>Goal Diggers</v>
          </cell>
          <cell r="K90" t="str">
            <v>Purple TR8RZ</v>
          </cell>
        </row>
        <row r="91">
          <cell r="A91" t="str">
            <v>8-5</v>
          </cell>
          <cell r="B91">
            <v>89</v>
          </cell>
          <cell r="C91">
            <v>800</v>
          </cell>
          <cell r="D91">
            <v>5</v>
          </cell>
          <cell r="E91">
            <v>8</v>
          </cell>
          <cell r="F91">
            <v>5</v>
          </cell>
          <cell r="G91">
            <v>43044</v>
          </cell>
          <cell r="H91">
            <v>0.73611111111111116</v>
          </cell>
          <cell r="I91" t="str">
            <v>Killer Whales</v>
          </cell>
          <cell r="K91" t="str">
            <v>Stingers</v>
          </cell>
        </row>
        <row r="92">
          <cell r="A92" t="str">
            <v>8-6</v>
          </cell>
          <cell r="B92">
            <v>90</v>
          </cell>
          <cell r="C92">
            <v>800</v>
          </cell>
          <cell r="D92">
            <v>6</v>
          </cell>
          <cell r="E92">
            <v>8</v>
          </cell>
          <cell r="F92">
            <v>6</v>
          </cell>
          <cell r="G92">
            <v>43044</v>
          </cell>
          <cell r="H92">
            <v>0.75347222222222221</v>
          </cell>
          <cell r="I92" t="str">
            <v>Stingers</v>
          </cell>
          <cell r="K92" t="str">
            <v>Purple TR8RZ</v>
          </cell>
        </row>
        <row r="93">
          <cell r="A93" t="str">
            <v>8-7</v>
          </cell>
          <cell r="B93">
            <v>91</v>
          </cell>
          <cell r="C93">
            <v>800</v>
          </cell>
          <cell r="D93">
            <v>7</v>
          </cell>
          <cell r="E93">
            <v>8</v>
          </cell>
          <cell r="F93">
            <v>7</v>
          </cell>
          <cell r="G93">
            <v>43044</v>
          </cell>
          <cell r="H93">
            <v>0.77083333333333337</v>
          </cell>
          <cell r="I93" t="str">
            <v>Canucks</v>
          </cell>
          <cell r="K93" t="str">
            <v>Pylons</v>
          </cell>
        </row>
        <row r="94">
          <cell r="A94" t="str">
            <v>8-8</v>
          </cell>
          <cell r="B94">
            <v>92</v>
          </cell>
          <cell r="C94">
            <v>800</v>
          </cell>
          <cell r="D94">
            <v>8</v>
          </cell>
          <cell r="E94">
            <v>8</v>
          </cell>
          <cell r="F94">
            <v>8</v>
          </cell>
          <cell r="G94">
            <v>43044</v>
          </cell>
          <cell r="H94">
            <v>0.78819444444444453</v>
          </cell>
          <cell r="I94" t="str">
            <v>Canucks</v>
          </cell>
          <cell r="K94" t="str">
            <v>White Walkers</v>
          </cell>
        </row>
        <row r="95">
          <cell r="A95" t="str">
            <v>8-9</v>
          </cell>
          <cell r="B95">
            <v>93</v>
          </cell>
          <cell r="C95">
            <v>800</v>
          </cell>
          <cell r="D95">
            <v>9</v>
          </cell>
          <cell r="E95">
            <v>8</v>
          </cell>
          <cell r="F95">
            <v>9</v>
          </cell>
          <cell r="G95">
            <v>43044</v>
          </cell>
          <cell r="H95">
            <v>0.80555555555555547</v>
          </cell>
          <cell r="I95" t="str">
            <v>Pylons</v>
          </cell>
          <cell r="K95" t="str">
            <v>North Stars</v>
          </cell>
        </row>
        <row r="96">
          <cell r="A96" t="str">
            <v>8-10</v>
          </cell>
          <cell r="B96">
            <v>94</v>
          </cell>
          <cell r="C96">
            <v>800</v>
          </cell>
          <cell r="D96">
            <v>10</v>
          </cell>
          <cell r="E96">
            <v>8</v>
          </cell>
          <cell r="F96">
            <v>10</v>
          </cell>
          <cell r="G96">
            <v>43044</v>
          </cell>
          <cell r="H96">
            <v>0.82291666666666663</v>
          </cell>
          <cell r="I96" t="str">
            <v>Canucks</v>
          </cell>
          <cell r="K96" t="str">
            <v>North Stars</v>
          </cell>
        </row>
        <row r="97">
          <cell r="A97" t="str">
            <v>8-11</v>
          </cell>
          <cell r="B97">
            <v>95</v>
          </cell>
          <cell r="C97">
            <v>800</v>
          </cell>
          <cell r="D97">
            <v>11</v>
          </cell>
          <cell r="E97">
            <v>8</v>
          </cell>
          <cell r="F97">
            <v>11</v>
          </cell>
          <cell r="G97">
            <v>43044</v>
          </cell>
          <cell r="H97">
            <v>0.84027777777777779</v>
          </cell>
          <cell r="I97" t="str">
            <v>Pylons</v>
          </cell>
          <cell r="K97" t="str">
            <v>White Walkers</v>
          </cell>
        </row>
        <row r="98">
          <cell r="A98" t="str">
            <v>8-12</v>
          </cell>
          <cell r="B98">
            <v>96</v>
          </cell>
          <cell r="C98">
            <v>800</v>
          </cell>
          <cell r="D98">
            <v>12</v>
          </cell>
          <cell r="E98">
            <v>8</v>
          </cell>
          <cell r="F98">
            <v>12</v>
          </cell>
          <cell r="G98">
            <v>43044</v>
          </cell>
          <cell r="H98">
            <v>0.85763888888888884</v>
          </cell>
          <cell r="I98" t="str">
            <v>White Walkers</v>
          </cell>
          <cell r="K98" t="str">
            <v>North Stars</v>
          </cell>
        </row>
        <row r="99">
          <cell r="A99" t="str">
            <v>9-1</v>
          </cell>
          <cell r="B99">
            <v>97</v>
          </cell>
          <cell r="C99">
            <v>900</v>
          </cell>
          <cell r="D99">
            <v>1</v>
          </cell>
          <cell r="E99">
            <v>9</v>
          </cell>
          <cell r="F99">
            <v>1</v>
          </cell>
          <cell r="G99">
            <v>43051</v>
          </cell>
          <cell r="H99">
            <v>0.66666666666666663</v>
          </cell>
          <cell r="I99" t="str">
            <v>Killer Whales</v>
          </cell>
          <cell r="K99" t="str">
            <v>White Walkers</v>
          </cell>
        </row>
        <row r="100">
          <cell r="A100" t="str">
            <v>9-2</v>
          </cell>
          <cell r="B100">
            <v>98</v>
          </cell>
          <cell r="C100">
            <v>900</v>
          </cell>
          <cell r="D100">
            <v>2</v>
          </cell>
          <cell r="E100">
            <v>9</v>
          </cell>
          <cell r="F100">
            <v>2</v>
          </cell>
          <cell r="G100">
            <v>43051</v>
          </cell>
          <cell r="H100">
            <v>0.68402777777777779</v>
          </cell>
          <cell r="I100" t="str">
            <v>Killer Whales</v>
          </cell>
          <cell r="K100" t="str">
            <v>North Stars</v>
          </cell>
        </row>
        <row r="101">
          <cell r="A101" t="str">
            <v>9-3</v>
          </cell>
          <cell r="B101">
            <v>99</v>
          </cell>
          <cell r="C101">
            <v>900</v>
          </cell>
          <cell r="D101">
            <v>3</v>
          </cell>
          <cell r="E101">
            <v>9</v>
          </cell>
          <cell r="F101">
            <v>3</v>
          </cell>
          <cell r="G101">
            <v>43051</v>
          </cell>
          <cell r="H101">
            <v>0.70138888888888884</v>
          </cell>
          <cell r="I101" t="str">
            <v>White Walkers</v>
          </cell>
          <cell r="K101" t="str">
            <v>Stingers</v>
          </cell>
        </row>
        <row r="102">
          <cell r="A102" t="str">
            <v>9-4</v>
          </cell>
          <cell r="B102">
            <v>100</v>
          </cell>
          <cell r="C102">
            <v>900</v>
          </cell>
          <cell r="D102">
            <v>4</v>
          </cell>
          <cell r="E102">
            <v>9</v>
          </cell>
          <cell r="F102">
            <v>4</v>
          </cell>
          <cell r="G102">
            <v>43051</v>
          </cell>
          <cell r="H102">
            <v>0.71875</v>
          </cell>
          <cell r="I102" t="str">
            <v>Killer Whales</v>
          </cell>
          <cell r="K102" t="str">
            <v>Stingers</v>
          </cell>
        </row>
        <row r="103">
          <cell r="A103" t="str">
            <v>9-5</v>
          </cell>
          <cell r="B103">
            <v>101</v>
          </cell>
          <cell r="C103">
            <v>900</v>
          </cell>
          <cell r="D103">
            <v>5</v>
          </cell>
          <cell r="E103">
            <v>9</v>
          </cell>
          <cell r="F103">
            <v>5</v>
          </cell>
          <cell r="G103">
            <v>43051</v>
          </cell>
          <cell r="H103">
            <v>0.73611111111111116</v>
          </cell>
          <cell r="I103" t="str">
            <v>White Walkers</v>
          </cell>
          <cell r="K103" t="str">
            <v>North Stars</v>
          </cell>
        </row>
        <row r="104">
          <cell r="A104" t="str">
            <v>9-6</v>
          </cell>
          <cell r="B104">
            <v>102</v>
          </cell>
          <cell r="C104">
            <v>900</v>
          </cell>
          <cell r="D104">
            <v>6</v>
          </cell>
          <cell r="E104">
            <v>9</v>
          </cell>
          <cell r="F104">
            <v>6</v>
          </cell>
          <cell r="G104">
            <v>43051</v>
          </cell>
          <cell r="H104">
            <v>0.75347222222222221</v>
          </cell>
          <cell r="I104" t="str">
            <v>North Stars</v>
          </cell>
          <cell r="K104" t="str">
            <v>Stingers</v>
          </cell>
        </row>
        <row r="105">
          <cell r="A105" t="str">
            <v>9-7</v>
          </cell>
          <cell r="B105">
            <v>103</v>
          </cell>
          <cell r="C105">
            <v>900</v>
          </cell>
          <cell r="D105">
            <v>7</v>
          </cell>
          <cell r="E105">
            <v>9</v>
          </cell>
          <cell r="F105">
            <v>7</v>
          </cell>
          <cell r="G105">
            <v>43051</v>
          </cell>
          <cell r="H105">
            <v>0.77083333333333337</v>
          </cell>
          <cell r="I105" t="str">
            <v>Purple TR8RZ</v>
          </cell>
          <cell r="K105" t="str">
            <v>Goal Diggers</v>
          </cell>
        </row>
        <row r="106">
          <cell r="A106" t="str">
            <v>9-8</v>
          </cell>
          <cell r="B106">
            <v>104</v>
          </cell>
          <cell r="C106">
            <v>900</v>
          </cell>
          <cell r="D106">
            <v>8</v>
          </cell>
          <cell r="E106">
            <v>9</v>
          </cell>
          <cell r="F106">
            <v>8</v>
          </cell>
          <cell r="G106">
            <v>43051</v>
          </cell>
          <cell r="H106">
            <v>0.78819444444444453</v>
          </cell>
          <cell r="I106" t="str">
            <v>Purple TR8RZ</v>
          </cell>
          <cell r="K106" t="str">
            <v>Canucks</v>
          </cell>
        </row>
        <row r="107">
          <cell r="A107" t="str">
            <v>9-9</v>
          </cell>
          <cell r="B107">
            <v>105</v>
          </cell>
          <cell r="C107">
            <v>900</v>
          </cell>
          <cell r="D107">
            <v>9</v>
          </cell>
          <cell r="E107">
            <v>9</v>
          </cell>
          <cell r="F107">
            <v>9</v>
          </cell>
          <cell r="G107">
            <v>43051</v>
          </cell>
          <cell r="H107">
            <v>0.80555555555555547</v>
          </cell>
          <cell r="I107" t="str">
            <v>Goal Diggers</v>
          </cell>
          <cell r="K107" t="str">
            <v>Pylons</v>
          </cell>
        </row>
        <row r="108">
          <cell r="A108" t="str">
            <v>9-10</v>
          </cell>
          <cell r="B108">
            <v>106</v>
          </cell>
          <cell r="C108">
            <v>900</v>
          </cell>
          <cell r="D108">
            <v>10</v>
          </cell>
          <cell r="E108">
            <v>9</v>
          </cell>
          <cell r="F108">
            <v>10</v>
          </cell>
          <cell r="G108">
            <v>43051</v>
          </cell>
          <cell r="H108">
            <v>0.82291666666666663</v>
          </cell>
          <cell r="I108" t="str">
            <v>Purple TR8RZ</v>
          </cell>
          <cell r="K108" t="str">
            <v>Pylons</v>
          </cell>
        </row>
        <row r="109">
          <cell r="A109" t="str">
            <v>9-11</v>
          </cell>
          <cell r="B109">
            <v>107</v>
          </cell>
          <cell r="C109">
            <v>900</v>
          </cell>
          <cell r="D109">
            <v>11</v>
          </cell>
          <cell r="E109">
            <v>9</v>
          </cell>
          <cell r="F109">
            <v>11</v>
          </cell>
          <cell r="G109">
            <v>43051</v>
          </cell>
          <cell r="H109">
            <v>0.84027777777777779</v>
          </cell>
          <cell r="I109" t="str">
            <v>Goal Diggers</v>
          </cell>
          <cell r="K109" t="str">
            <v>Canucks</v>
          </cell>
        </row>
        <row r="110">
          <cell r="A110" t="str">
            <v>9-12</v>
          </cell>
          <cell r="B110">
            <v>108</v>
          </cell>
          <cell r="C110">
            <v>900</v>
          </cell>
          <cell r="D110">
            <v>12</v>
          </cell>
          <cell r="E110">
            <v>9</v>
          </cell>
          <cell r="F110">
            <v>12</v>
          </cell>
          <cell r="G110">
            <v>43051</v>
          </cell>
          <cell r="H110">
            <v>0.85763888888888884</v>
          </cell>
          <cell r="I110" t="str">
            <v>Canucks</v>
          </cell>
          <cell r="K110" t="str">
            <v>Pylons</v>
          </cell>
        </row>
        <row r="111">
          <cell r="A111" t="str">
            <v>10-1</v>
          </cell>
          <cell r="B111">
            <v>109</v>
          </cell>
          <cell r="C111">
            <v>1000</v>
          </cell>
          <cell r="D111">
            <v>1</v>
          </cell>
          <cell r="E111">
            <v>10</v>
          </cell>
          <cell r="F111">
            <v>1</v>
          </cell>
          <cell r="G111">
            <v>43058</v>
          </cell>
          <cell r="H111">
            <v>0.66666666666666663</v>
          </cell>
          <cell r="I111" t="str">
            <v>White Walkers</v>
          </cell>
          <cell r="K111" t="str">
            <v>Purple TR8RZ</v>
          </cell>
        </row>
        <row r="112">
          <cell r="A112" t="str">
            <v>10-2</v>
          </cell>
          <cell r="B112">
            <v>110</v>
          </cell>
          <cell r="C112">
            <v>1000</v>
          </cell>
          <cell r="D112">
            <v>2</v>
          </cell>
          <cell r="E112">
            <v>10</v>
          </cell>
          <cell r="F112">
            <v>2</v>
          </cell>
          <cell r="G112">
            <v>43058</v>
          </cell>
          <cell r="H112">
            <v>0.68402777777777779</v>
          </cell>
          <cell r="I112" t="str">
            <v>White Walkers</v>
          </cell>
          <cell r="K112" t="str">
            <v>Goal Diggers</v>
          </cell>
        </row>
        <row r="113">
          <cell r="A113" t="str">
            <v>10-3</v>
          </cell>
          <cell r="B113">
            <v>111</v>
          </cell>
          <cell r="C113">
            <v>1000</v>
          </cell>
          <cell r="D113">
            <v>3</v>
          </cell>
          <cell r="E113">
            <v>10</v>
          </cell>
          <cell r="F113">
            <v>3</v>
          </cell>
          <cell r="G113">
            <v>43058</v>
          </cell>
          <cell r="H113">
            <v>0.70138888888888884</v>
          </cell>
          <cell r="I113" t="str">
            <v>Purple TR8RZ</v>
          </cell>
          <cell r="K113" t="str">
            <v>Canucks</v>
          </cell>
        </row>
        <row r="114">
          <cell r="A114" t="str">
            <v>10-4</v>
          </cell>
          <cell r="B114">
            <v>112</v>
          </cell>
          <cell r="C114">
            <v>1000</v>
          </cell>
          <cell r="D114">
            <v>4</v>
          </cell>
          <cell r="E114">
            <v>10</v>
          </cell>
          <cell r="F114">
            <v>4</v>
          </cell>
          <cell r="G114">
            <v>43058</v>
          </cell>
          <cell r="H114">
            <v>0.71875</v>
          </cell>
          <cell r="I114" t="str">
            <v>White Walkers</v>
          </cell>
          <cell r="K114" t="str">
            <v>Canucks</v>
          </cell>
        </row>
        <row r="115">
          <cell r="A115" t="str">
            <v>10-5</v>
          </cell>
          <cell r="B115">
            <v>113</v>
          </cell>
          <cell r="C115">
            <v>1000</v>
          </cell>
          <cell r="D115">
            <v>5</v>
          </cell>
          <cell r="E115">
            <v>10</v>
          </cell>
          <cell r="F115">
            <v>5</v>
          </cell>
          <cell r="G115">
            <v>43058</v>
          </cell>
          <cell r="H115">
            <v>0.73611111111111116</v>
          </cell>
          <cell r="I115" t="str">
            <v>Purple TR8RZ</v>
          </cell>
          <cell r="K115" t="str">
            <v>Goal Diggers</v>
          </cell>
        </row>
        <row r="116">
          <cell r="A116" t="str">
            <v>10-6</v>
          </cell>
          <cell r="B116">
            <v>114</v>
          </cell>
          <cell r="C116">
            <v>1000</v>
          </cell>
          <cell r="D116">
            <v>6</v>
          </cell>
          <cell r="E116">
            <v>10</v>
          </cell>
          <cell r="F116">
            <v>6</v>
          </cell>
          <cell r="G116">
            <v>43058</v>
          </cell>
          <cell r="H116">
            <v>0.75347222222222221</v>
          </cell>
          <cell r="I116" t="str">
            <v>Canucks</v>
          </cell>
          <cell r="K116" t="str">
            <v>Goal Diggers</v>
          </cell>
        </row>
        <row r="117">
          <cell r="A117" t="str">
            <v>10-7</v>
          </cell>
          <cell r="B117">
            <v>115</v>
          </cell>
          <cell r="C117">
            <v>1000</v>
          </cell>
          <cell r="D117">
            <v>7</v>
          </cell>
          <cell r="E117">
            <v>10</v>
          </cell>
          <cell r="F117">
            <v>7</v>
          </cell>
          <cell r="G117">
            <v>43058</v>
          </cell>
          <cell r="H117">
            <v>0.77083333333333337</v>
          </cell>
          <cell r="I117" t="str">
            <v>North Stars</v>
          </cell>
          <cell r="K117" t="str">
            <v>Stingers</v>
          </cell>
        </row>
        <row r="118">
          <cell r="A118" t="str">
            <v>10-8</v>
          </cell>
          <cell r="B118">
            <v>116</v>
          </cell>
          <cell r="C118">
            <v>1000</v>
          </cell>
          <cell r="D118">
            <v>8</v>
          </cell>
          <cell r="E118">
            <v>10</v>
          </cell>
          <cell r="F118">
            <v>8</v>
          </cell>
          <cell r="G118">
            <v>43058</v>
          </cell>
          <cell r="H118">
            <v>0.78819444444444453</v>
          </cell>
          <cell r="I118" t="str">
            <v>North Stars</v>
          </cell>
          <cell r="K118" t="str">
            <v>Pylons</v>
          </cell>
        </row>
        <row r="119">
          <cell r="A119" t="str">
            <v>10-9</v>
          </cell>
          <cell r="B119">
            <v>117</v>
          </cell>
          <cell r="C119">
            <v>1000</v>
          </cell>
          <cell r="D119">
            <v>9</v>
          </cell>
          <cell r="E119">
            <v>10</v>
          </cell>
          <cell r="F119">
            <v>9</v>
          </cell>
          <cell r="G119">
            <v>43058</v>
          </cell>
          <cell r="H119">
            <v>0.80555555555555547</v>
          </cell>
          <cell r="I119" t="str">
            <v>Killer Whales</v>
          </cell>
          <cell r="K119" t="str">
            <v>Stingers</v>
          </cell>
        </row>
        <row r="120">
          <cell r="A120" t="str">
            <v>10-10</v>
          </cell>
          <cell r="B120">
            <v>118</v>
          </cell>
          <cell r="C120">
            <v>1000</v>
          </cell>
          <cell r="D120">
            <v>10</v>
          </cell>
          <cell r="E120">
            <v>10</v>
          </cell>
          <cell r="F120">
            <v>10</v>
          </cell>
          <cell r="G120">
            <v>43058</v>
          </cell>
          <cell r="H120">
            <v>0.82291666666666663</v>
          </cell>
          <cell r="I120" t="str">
            <v>North Stars</v>
          </cell>
          <cell r="K120" t="str">
            <v>Killer Whales</v>
          </cell>
        </row>
        <row r="121">
          <cell r="A121" t="str">
            <v>10-11</v>
          </cell>
          <cell r="B121">
            <v>119</v>
          </cell>
          <cell r="C121">
            <v>1000</v>
          </cell>
          <cell r="D121">
            <v>11</v>
          </cell>
          <cell r="E121">
            <v>10</v>
          </cell>
          <cell r="F121">
            <v>11</v>
          </cell>
          <cell r="G121">
            <v>43058</v>
          </cell>
          <cell r="H121">
            <v>0.84027777777777779</v>
          </cell>
          <cell r="I121" t="str">
            <v>Pylons</v>
          </cell>
          <cell r="K121" t="str">
            <v>Stingers</v>
          </cell>
        </row>
        <row r="122">
          <cell r="A122" t="str">
            <v>10-12</v>
          </cell>
          <cell r="B122">
            <v>120</v>
          </cell>
          <cell r="C122">
            <v>1000</v>
          </cell>
          <cell r="D122">
            <v>12</v>
          </cell>
          <cell r="E122">
            <v>10</v>
          </cell>
          <cell r="F122">
            <v>12</v>
          </cell>
          <cell r="G122">
            <v>43058</v>
          </cell>
          <cell r="H122">
            <v>0.85763888888888884</v>
          </cell>
          <cell r="I122" t="str">
            <v>Pylons</v>
          </cell>
          <cell r="K122" t="str">
            <v>Killer Whales</v>
          </cell>
        </row>
        <row r="123">
          <cell r="A123" t="str">
            <v>11-1</v>
          </cell>
          <cell r="B123">
            <v>121</v>
          </cell>
          <cell r="C123">
            <v>1100</v>
          </cell>
          <cell r="D123">
            <v>1</v>
          </cell>
          <cell r="E123">
            <v>11</v>
          </cell>
          <cell r="F123">
            <v>1</v>
          </cell>
          <cell r="G123">
            <v>43065</v>
          </cell>
          <cell r="H123">
            <v>0.66666666666666663</v>
          </cell>
          <cell r="I123" t="str">
            <v>Goal Diggers</v>
          </cell>
          <cell r="K123" t="str">
            <v>Pylons</v>
          </cell>
        </row>
        <row r="124">
          <cell r="A124" t="str">
            <v>11-2</v>
          </cell>
          <cell r="B124">
            <v>122</v>
          </cell>
          <cell r="C124">
            <v>1100</v>
          </cell>
          <cell r="D124">
            <v>2</v>
          </cell>
          <cell r="E124">
            <v>11</v>
          </cell>
          <cell r="F124">
            <v>2</v>
          </cell>
          <cell r="G124">
            <v>43065</v>
          </cell>
          <cell r="H124">
            <v>0.68402777777777779</v>
          </cell>
          <cell r="I124" t="str">
            <v>Goal Diggers</v>
          </cell>
          <cell r="K124" t="str">
            <v>Purple TR8RZ</v>
          </cell>
        </row>
        <row r="125">
          <cell r="A125" t="str">
            <v>11-3</v>
          </cell>
          <cell r="B125">
            <v>123</v>
          </cell>
          <cell r="C125">
            <v>1100</v>
          </cell>
          <cell r="D125">
            <v>3</v>
          </cell>
          <cell r="E125">
            <v>11</v>
          </cell>
          <cell r="F125">
            <v>3</v>
          </cell>
          <cell r="G125">
            <v>43065</v>
          </cell>
          <cell r="H125">
            <v>0.70138888888888884</v>
          </cell>
          <cell r="I125" t="str">
            <v>Pylons</v>
          </cell>
          <cell r="K125" t="str">
            <v>North Stars</v>
          </cell>
        </row>
        <row r="126">
          <cell r="A126" t="str">
            <v>11-4</v>
          </cell>
          <cell r="B126">
            <v>124</v>
          </cell>
          <cell r="C126">
            <v>1100</v>
          </cell>
          <cell r="D126">
            <v>4</v>
          </cell>
          <cell r="E126">
            <v>11</v>
          </cell>
          <cell r="F126">
            <v>4</v>
          </cell>
          <cell r="G126">
            <v>43065</v>
          </cell>
          <cell r="H126">
            <v>0.71875</v>
          </cell>
          <cell r="I126" t="str">
            <v>Goal Diggers</v>
          </cell>
          <cell r="K126" t="str">
            <v>North Stars</v>
          </cell>
        </row>
        <row r="127">
          <cell r="A127" t="str">
            <v>11-5</v>
          </cell>
          <cell r="B127">
            <v>125</v>
          </cell>
          <cell r="C127">
            <v>1100</v>
          </cell>
          <cell r="D127">
            <v>5</v>
          </cell>
          <cell r="E127">
            <v>11</v>
          </cell>
          <cell r="F127">
            <v>5</v>
          </cell>
          <cell r="G127">
            <v>43065</v>
          </cell>
          <cell r="H127">
            <v>0.73611111111111116</v>
          </cell>
          <cell r="I127" t="str">
            <v>Pylons</v>
          </cell>
          <cell r="K127" t="str">
            <v>Purple TR8RZ</v>
          </cell>
        </row>
        <row r="128">
          <cell r="A128" t="str">
            <v>11-6</v>
          </cell>
          <cell r="B128">
            <v>126</v>
          </cell>
          <cell r="C128">
            <v>1100</v>
          </cell>
          <cell r="D128">
            <v>6</v>
          </cell>
          <cell r="E128">
            <v>11</v>
          </cell>
          <cell r="F128">
            <v>6</v>
          </cell>
          <cell r="G128">
            <v>43065</v>
          </cell>
          <cell r="H128">
            <v>0.75347222222222221</v>
          </cell>
          <cell r="I128" t="str">
            <v>Purple TR8RZ</v>
          </cell>
          <cell r="K128" t="str">
            <v>North Stars</v>
          </cell>
        </row>
        <row r="129">
          <cell r="A129" t="str">
            <v>11-7</v>
          </cell>
          <cell r="B129">
            <v>127</v>
          </cell>
          <cell r="C129">
            <v>1100</v>
          </cell>
          <cell r="D129">
            <v>7</v>
          </cell>
          <cell r="E129">
            <v>11</v>
          </cell>
          <cell r="F129">
            <v>7</v>
          </cell>
          <cell r="G129">
            <v>43065</v>
          </cell>
          <cell r="H129">
            <v>0.77083333333333337</v>
          </cell>
          <cell r="I129" t="str">
            <v>Stingers</v>
          </cell>
          <cell r="K129" t="str">
            <v>Killer Whales</v>
          </cell>
        </row>
        <row r="130">
          <cell r="A130" t="str">
            <v>11-8</v>
          </cell>
          <cell r="B130">
            <v>128</v>
          </cell>
          <cell r="C130">
            <v>1100</v>
          </cell>
          <cell r="D130">
            <v>8</v>
          </cell>
          <cell r="E130">
            <v>11</v>
          </cell>
          <cell r="F130">
            <v>8</v>
          </cell>
          <cell r="G130">
            <v>43065</v>
          </cell>
          <cell r="H130">
            <v>0.78819444444444453</v>
          </cell>
          <cell r="I130" t="str">
            <v>Stingers</v>
          </cell>
          <cell r="K130" t="str">
            <v>White Walkers</v>
          </cell>
        </row>
        <row r="131">
          <cell r="A131" t="str">
            <v>11-9</v>
          </cell>
          <cell r="B131">
            <v>129</v>
          </cell>
          <cell r="C131">
            <v>1100</v>
          </cell>
          <cell r="D131">
            <v>9</v>
          </cell>
          <cell r="E131">
            <v>11</v>
          </cell>
          <cell r="F131">
            <v>9</v>
          </cell>
          <cell r="G131">
            <v>43065</v>
          </cell>
          <cell r="H131">
            <v>0.80555555555555547</v>
          </cell>
          <cell r="I131" t="str">
            <v>Killer Whales</v>
          </cell>
          <cell r="K131" t="str">
            <v>Canucks</v>
          </cell>
        </row>
        <row r="132">
          <cell r="A132" t="str">
            <v>11-10</v>
          </cell>
          <cell r="B132">
            <v>130</v>
          </cell>
          <cell r="C132">
            <v>1100</v>
          </cell>
          <cell r="D132">
            <v>10</v>
          </cell>
          <cell r="E132">
            <v>11</v>
          </cell>
          <cell r="F132">
            <v>10</v>
          </cell>
          <cell r="G132">
            <v>43065</v>
          </cell>
          <cell r="H132">
            <v>0.82291666666666663</v>
          </cell>
          <cell r="I132" t="str">
            <v>Stingers</v>
          </cell>
          <cell r="K132" t="str">
            <v>Canucks</v>
          </cell>
        </row>
        <row r="133">
          <cell r="A133" t="str">
            <v>11-11</v>
          </cell>
          <cell r="B133">
            <v>131</v>
          </cell>
          <cell r="C133">
            <v>1100</v>
          </cell>
          <cell r="D133">
            <v>11</v>
          </cell>
          <cell r="E133">
            <v>11</v>
          </cell>
          <cell r="F133">
            <v>11</v>
          </cell>
          <cell r="G133">
            <v>43065</v>
          </cell>
          <cell r="H133">
            <v>0.84027777777777779</v>
          </cell>
          <cell r="I133" t="str">
            <v>Killer Whales</v>
          </cell>
          <cell r="K133" t="str">
            <v>White Walkers</v>
          </cell>
        </row>
        <row r="134">
          <cell r="A134" t="str">
            <v>11-12</v>
          </cell>
          <cell r="B134">
            <v>132</v>
          </cell>
          <cell r="C134">
            <v>1100</v>
          </cell>
          <cell r="D134">
            <v>12</v>
          </cell>
          <cell r="E134">
            <v>11</v>
          </cell>
          <cell r="F134">
            <v>12</v>
          </cell>
          <cell r="G134">
            <v>43065</v>
          </cell>
          <cell r="H134">
            <v>0.85763888888888884</v>
          </cell>
          <cell r="I134" t="str">
            <v>White Walkers</v>
          </cell>
          <cell r="K134" t="str">
            <v>Canucks</v>
          </cell>
        </row>
        <row r="135">
          <cell r="A135" t="str">
            <v>12-1</v>
          </cell>
          <cell r="B135">
            <v>133</v>
          </cell>
          <cell r="C135">
            <v>1200</v>
          </cell>
          <cell r="D135">
            <v>1</v>
          </cell>
          <cell r="E135">
            <v>12</v>
          </cell>
          <cell r="F135">
            <v>1</v>
          </cell>
          <cell r="G135">
            <v>43072</v>
          </cell>
          <cell r="H135">
            <v>0.66666666666666663</v>
          </cell>
          <cell r="I135" t="str">
            <v>North Stars</v>
          </cell>
          <cell r="K135" t="str">
            <v>Stingers</v>
          </cell>
        </row>
        <row r="136">
          <cell r="A136" t="str">
            <v>12-2</v>
          </cell>
          <cell r="B136">
            <v>134</v>
          </cell>
          <cell r="C136">
            <v>1200</v>
          </cell>
          <cell r="D136">
            <v>2</v>
          </cell>
          <cell r="E136">
            <v>12</v>
          </cell>
          <cell r="F136">
            <v>2</v>
          </cell>
          <cell r="G136">
            <v>43072</v>
          </cell>
          <cell r="H136">
            <v>0.68402777777777779</v>
          </cell>
          <cell r="I136" t="str">
            <v>North Stars</v>
          </cell>
          <cell r="K136" t="str">
            <v>Canucks</v>
          </cell>
        </row>
        <row r="137">
          <cell r="A137" t="str">
            <v>12-3</v>
          </cell>
          <cell r="B137">
            <v>135</v>
          </cell>
          <cell r="C137">
            <v>1200</v>
          </cell>
          <cell r="D137">
            <v>3</v>
          </cell>
          <cell r="E137">
            <v>12</v>
          </cell>
          <cell r="F137">
            <v>3</v>
          </cell>
          <cell r="G137">
            <v>43072</v>
          </cell>
          <cell r="H137">
            <v>0.70138888888888884</v>
          </cell>
          <cell r="I137" t="str">
            <v>Stingers</v>
          </cell>
          <cell r="K137" t="str">
            <v>Purple TR8RZ</v>
          </cell>
        </row>
        <row r="138">
          <cell r="A138" t="str">
            <v>12-4</v>
          </cell>
          <cell r="B138">
            <v>136</v>
          </cell>
          <cell r="C138">
            <v>1200</v>
          </cell>
          <cell r="D138">
            <v>4</v>
          </cell>
          <cell r="E138">
            <v>12</v>
          </cell>
          <cell r="F138">
            <v>4</v>
          </cell>
          <cell r="G138">
            <v>43072</v>
          </cell>
          <cell r="H138">
            <v>0.71875</v>
          </cell>
          <cell r="I138" t="str">
            <v>North Stars</v>
          </cell>
          <cell r="K138" t="str">
            <v>Purple TR8RZ</v>
          </cell>
        </row>
        <row r="139">
          <cell r="A139" t="str">
            <v>12-5</v>
          </cell>
          <cell r="B139">
            <v>137</v>
          </cell>
          <cell r="C139">
            <v>1200</v>
          </cell>
          <cell r="D139">
            <v>5</v>
          </cell>
          <cell r="E139">
            <v>12</v>
          </cell>
          <cell r="F139">
            <v>5</v>
          </cell>
          <cell r="G139">
            <v>43072</v>
          </cell>
          <cell r="H139">
            <v>0.73611111111111116</v>
          </cell>
          <cell r="I139" t="str">
            <v>Stingers</v>
          </cell>
          <cell r="K139" t="str">
            <v>Canucks</v>
          </cell>
        </row>
        <row r="140">
          <cell r="A140" t="str">
            <v>12-6</v>
          </cell>
          <cell r="B140">
            <v>138</v>
          </cell>
          <cell r="C140">
            <v>1200</v>
          </cell>
          <cell r="D140">
            <v>6</v>
          </cell>
          <cell r="E140">
            <v>12</v>
          </cell>
          <cell r="F140">
            <v>6</v>
          </cell>
          <cell r="G140">
            <v>43072</v>
          </cell>
          <cell r="H140">
            <v>0.75347222222222221</v>
          </cell>
          <cell r="I140" t="str">
            <v>Canucks</v>
          </cell>
          <cell r="K140" t="str">
            <v>Purple TR8RZ</v>
          </cell>
        </row>
        <row r="141">
          <cell r="A141" t="str">
            <v>12-7</v>
          </cell>
          <cell r="B141">
            <v>139</v>
          </cell>
          <cell r="C141">
            <v>1200</v>
          </cell>
          <cell r="D141">
            <v>7</v>
          </cell>
          <cell r="E141">
            <v>12</v>
          </cell>
          <cell r="F141">
            <v>7</v>
          </cell>
          <cell r="G141">
            <v>43072</v>
          </cell>
          <cell r="H141">
            <v>0.77083333333333337</v>
          </cell>
          <cell r="I141" t="str">
            <v>Goal Diggers</v>
          </cell>
          <cell r="K141" t="str">
            <v>Killer Whales</v>
          </cell>
        </row>
        <row r="142">
          <cell r="A142" t="str">
            <v>12-8</v>
          </cell>
          <cell r="B142">
            <v>140</v>
          </cell>
          <cell r="C142">
            <v>1200</v>
          </cell>
          <cell r="D142">
            <v>8</v>
          </cell>
          <cell r="E142">
            <v>12</v>
          </cell>
          <cell r="F142">
            <v>8</v>
          </cell>
          <cell r="G142">
            <v>43072</v>
          </cell>
          <cell r="H142">
            <v>0.78819444444444453</v>
          </cell>
          <cell r="I142" t="str">
            <v>Goal Diggers</v>
          </cell>
          <cell r="K142" t="str">
            <v>Pylons</v>
          </cell>
        </row>
        <row r="143">
          <cell r="A143" t="str">
            <v>12-9</v>
          </cell>
          <cell r="B143">
            <v>141</v>
          </cell>
          <cell r="C143">
            <v>1200</v>
          </cell>
          <cell r="D143">
            <v>9</v>
          </cell>
          <cell r="E143">
            <v>12</v>
          </cell>
          <cell r="F143">
            <v>9</v>
          </cell>
          <cell r="G143">
            <v>43072</v>
          </cell>
          <cell r="H143">
            <v>0.80555555555555547</v>
          </cell>
          <cell r="I143" t="str">
            <v>Killer Whales</v>
          </cell>
          <cell r="K143" t="str">
            <v>White Walkers</v>
          </cell>
        </row>
        <row r="144">
          <cell r="A144" t="str">
            <v>12-10</v>
          </cell>
          <cell r="B144">
            <v>142</v>
          </cell>
          <cell r="C144">
            <v>1200</v>
          </cell>
          <cell r="D144">
            <v>10</v>
          </cell>
          <cell r="E144">
            <v>12</v>
          </cell>
          <cell r="F144">
            <v>10</v>
          </cell>
          <cell r="G144">
            <v>43072</v>
          </cell>
          <cell r="H144">
            <v>0.82291666666666663</v>
          </cell>
          <cell r="I144" t="str">
            <v>Goal Diggers</v>
          </cell>
          <cell r="K144" t="str">
            <v>White Walkers</v>
          </cell>
        </row>
        <row r="145">
          <cell r="A145" t="str">
            <v>12-11</v>
          </cell>
          <cell r="B145">
            <v>143</v>
          </cell>
          <cell r="C145">
            <v>1200</v>
          </cell>
          <cell r="D145">
            <v>11</v>
          </cell>
          <cell r="E145">
            <v>12</v>
          </cell>
          <cell r="F145">
            <v>11</v>
          </cell>
          <cell r="G145">
            <v>43072</v>
          </cell>
          <cell r="H145">
            <v>0.84027777777777779</v>
          </cell>
          <cell r="I145" t="str">
            <v>Killer Whales</v>
          </cell>
          <cell r="K145" t="str">
            <v>Pylons</v>
          </cell>
        </row>
        <row r="146">
          <cell r="A146" t="str">
            <v>12-12</v>
          </cell>
          <cell r="B146">
            <v>144</v>
          </cell>
          <cell r="C146">
            <v>1200</v>
          </cell>
          <cell r="D146">
            <v>12</v>
          </cell>
          <cell r="E146">
            <v>12</v>
          </cell>
          <cell r="F146">
            <v>12</v>
          </cell>
          <cell r="G146">
            <v>43072</v>
          </cell>
          <cell r="H146">
            <v>0.85416666666666663</v>
          </cell>
          <cell r="I146" t="str">
            <v>Pylons</v>
          </cell>
          <cell r="K146" t="str">
            <v>White Walkers</v>
          </cell>
        </row>
      </sheetData>
      <sheetData sheetId="4"/>
      <sheetData sheetId="5"/>
      <sheetData sheetId="6">
        <row r="3">
          <cell r="C3" t="str">
            <v>Game Start</v>
          </cell>
          <cell r="D3" t="str">
            <v>Team 1</v>
          </cell>
          <cell r="E3" t="str">
            <v>Team 2</v>
          </cell>
          <cell r="G3" t="str">
            <v>Team</v>
          </cell>
          <cell r="H3" t="str">
            <v># Games</v>
          </cell>
        </row>
        <row r="4">
          <cell r="C4">
            <v>0.47916666666666669</v>
          </cell>
          <cell r="D4">
            <v>1</v>
          </cell>
          <cell r="E4">
            <v>2</v>
          </cell>
          <cell r="G4">
            <v>1</v>
          </cell>
          <cell r="H4">
            <v>3</v>
          </cell>
          <cell r="R4">
            <v>0.66666666666666663</v>
          </cell>
          <cell r="S4">
            <v>1</v>
          </cell>
          <cell r="T4">
            <v>2</v>
          </cell>
          <cell r="U4">
            <v>1</v>
          </cell>
          <cell r="AD4">
            <v>9</v>
          </cell>
          <cell r="AE4">
            <v>8</v>
          </cell>
          <cell r="AF4">
            <v>8</v>
          </cell>
          <cell r="AG4">
            <v>8</v>
          </cell>
          <cell r="AH4">
            <v>9</v>
          </cell>
          <cell r="AI4">
            <v>9</v>
          </cell>
          <cell r="AJ4">
            <v>9</v>
          </cell>
        </row>
        <row r="5">
          <cell r="C5">
            <v>0.49652777777777773</v>
          </cell>
          <cell r="D5">
            <v>1</v>
          </cell>
          <cell r="E5">
            <v>3</v>
          </cell>
          <cell r="G5">
            <v>2</v>
          </cell>
          <cell r="H5">
            <v>3</v>
          </cell>
          <cell r="R5">
            <v>0.68402777777777779</v>
          </cell>
          <cell r="S5">
            <v>1</v>
          </cell>
          <cell r="T5">
            <v>3</v>
          </cell>
          <cell r="U5">
            <v>2</v>
          </cell>
          <cell r="AC5">
            <v>9</v>
          </cell>
          <cell r="AE5">
            <v>9</v>
          </cell>
          <cell r="AF5">
            <v>9</v>
          </cell>
          <cell r="AG5">
            <v>9</v>
          </cell>
          <cell r="AH5">
            <v>8</v>
          </cell>
          <cell r="AI5">
            <v>8</v>
          </cell>
          <cell r="AJ5">
            <v>8</v>
          </cell>
        </row>
        <row r="6">
          <cell r="C6">
            <v>0.51388888888888895</v>
          </cell>
          <cell r="D6">
            <v>2</v>
          </cell>
          <cell r="E6">
            <v>4</v>
          </cell>
          <cell r="G6">
            <v>3</v>
          </cell>
          <cell r="H6">
            <v>3</v>
          </cell>
          <cell r="R6">
            <v>0.70138888888888884</v>
          </cell>
          <cell r="S6">
            <v>2</v>
          </cell>
          <cell r="T6">
            <v>4</v>
          </cell>
          <cell r="U6">
            <v>3</v>
          </cell>
          <cell r="AC6">
            <v>8</v>
          </cell>
          <cell r="AD6">
            <v>9</v>
          </cell>
          <cell r="AF6">
            <v>8</v>
          </cell>
          <cell r="AG6">
            <v>8</v>
          </cell>
          <cell r="AH6">
            <v>9</v>
          </cell>
          <cell r="AI6">
            <v>9</v>
          </cell>
          <cell r="AJ6">
            <v>9</v>
          </cell>
        </row>
        <row r="7">
          <cell r="C7">
            <v>0.53125</v>
          </cell>
          <cell r="D7">
            <v>1</v>
          </cell>
          <cell r="E7">
            <v>4</v>
          </cell>
          <cell r="G7">
            <v>4</v>
          </cell>
          <cell r="H7">
            <v>3</v>
          </cell>
          <cell r="R7">
            <v>0.71875</v>
          </cell>
          <cell r="S7">
            <v>1</v>
          </cell>
          <cell r="T7">
            <v>4</v>
          </cell>
          <cell r="U7">
            <v>4</v>
          </cell>
          <cell r="AC7">
            <v>8</v>
          </cell>
          <cell r="AD7">
            <v>9</v>
          </cell>
          <cell r="AE7">
            <v>8</v>
          </cell>
          <cell r="AG7">
            <v>8</v>
          </cell>
          <cell r="AH7">
            <v>9</v>
          </cell>
          <cell r="AI7">
            <v>9</v>
          </cell>
          <cell r="AJ7">
            <v>9</v>
          </cell>
        </row>
        <row r="8">
          <cell r="C8">
            <v>0.54861111111111105</v>
          </cell>
          <cell r="D8">
            <v>2</v>
          </cell>
          <cell r="E8">
            <v>3</v>
          </cell>
          <cell r="G8">
            <v>5</v>
          </cell>
          <cell r="H8">
            <v>3</v>
          </cell>
          <cell r="R8">
            <v>0.73611111111111116</v>
          </cell>
          <cell r="S8">
            <v>2</v>
          </cell>
          <cell r="T8">
            <v>3</v>
          </cell>
          <cell r="U8">
            <v>5</v>
          </cell>
          <cell r="AC8">
            <v>8</v>
          </cell>
          <cell r="AD8">
            <v>9</v>
          </cell>
          <cell r="AE8">
            <v>8</v>
          </cell>
          <cell r="AF8">
            <v>8</v>
          </cell>
          <cell r="AH8">
            <v>9</v>
          </cell>
          <cell r="AI8">
            <v>9</v>
          </cell>
          <cell r="AJ8">
            <v>9</v>
          </cell>
        </row>
        <row r="9">
          <cell r="C9">
            <v>0.56597222222222221</v>
          </cell>
          <cell r="D9">
            <v>3</v>
          </cell>
          <cell r="E9">
            <v>4</v>
          </cell>
          <cell r="G9">
            <v>6</v>
          </cell>
          <cell r="H9">
            <v>3</v>
          </cell>
          <cell r="R9">
            <v>0.75347222222222221</v>
          </cell>
          <cell r="S9">
            <v>3</v>
          </cell>
          <cell r="T9">
            <v>4</v>
          </cell>
          <cell r="U9">
            <v>6</v>
          </cell>
          <cell r="AC9">
            <v>9</v>
          </cell>
          <cell r="AD9">
            <v>8</v>
          </cell>
          <cell r="AE9">
            <v>9</v>
          </cell>
          <cell r="AF9">
            <v>9</v>
          </cell>
          <cell r="AG9">
            <v>9</v>
          </cell>
          <cell r="AI9">
            <v>8</v>
          </cell>
          <cell r="AJ9">
            <v>8</v>
          </cell>
        </row>
        <row r="10">
          <cell r="C10">
            <v>0.58333333333333337</v>
          </cell>
          <cell r="D10">
            <v>5</v>
          </cell>
          <cell r="E10">
            <v>6</v>
          </cell>
          <cell r="G10">
            <v>7</v>
          </cell>
          <cell r="H10">
            <v>3</v>
          </cell>
          <cell r="R10">
            <v>0.77083333333333337</v>
          </cell>
          <cell r="S10">
            <v>5</v>
          </cell>
          <cell r="T10">
            <v>6</v>
          </cell>
          <cell r="U10">
            <v>7</v>
          </cell>
          <cell r="AC10">
            <v>9</v>
          </cell>
          <cell r="AD10">
            <v>8</v>
          </cell>
          <cell r="AE10">
            <v>9</v>
          </cell>
          <cell r="AF10">
            <v>9</v>
          </cell>
          <cell r="AG10">
            <v>9</v>
          </cell>
          <cell r="AH10">
            <v>8</v>
          </cell>
          <cell r="AJ10">
            <v>8</v>
          </cell>
        </row>
        <row r="11">
          <cell r="C11">
            <v>0.60069444444444442</v>
          </cell>
          <cell r="D11">
            <v>5</v>
          </cell>
          <cell r="E11">
            <v>7</v>
          </cell>
          <cell r="G11">
            <v>8</v>
          </cell>
          <cell r="H11">
            <v>3</v>
          </cell>
          <cell r="R11">
            <v>0.78819444444444453</v>
          </cell>
          <cell r="S11">
            <v>5</v>
          </cell>
          <cell r="T11">
            <v>7</v>
          </cell>
          <cell r="U11">
            <v>8</v>
          </cell>
          <cell r="AC11">
            <v>9</v>
          </cell>
          <cell r="AD11">
            <v>8</v>
          </cell>
          <cell r="AE11">
            <v>9</v>
          </cell>
          <cell r="AF11">
            <v>9</v>
          </cell>
          <cell r="AG11">
            <v>9</v>
          </cell>
          <cell r="AH11">
            <v>8</v>
          </cell>
          <cell r="AI11">
            <v>8</v>
          </cell>
        </row>
        <row r="12">
          <cell r="C12">
            <v>0.61805555555555558</v>
          </cell>
          <cell r="D12">
            <v>6</v>
          </cell>
          <cell r="E12">
            <v>8</v>
          </cell>
          <cell r="G12">
            <v>9</v>
          </cell>
          <cell r="H12">
            <v>0</v>
          </cell>
          <cell r="R12">
            <v>0.80555555555555547</v>
          </cell>
          <cell r="S12">
            <v>6</v>
          </cell>
          <cell r="T12">
            <v>8</v>
          </cell>
          <cell r="U12">
            <v>9</v>
          </cell>
        </row>
        <row r="13">
          <cell r="C13">
            <v>0.63541666666666663</v>
          </cell>
          <cell r="D13">
            <v>5</v>
          </cell>
          <cell r="E13">
            <v>8</v>
          </cell>
          <cell r="R13">
            <v>0.82291666666666663</v>
          </cell>
          <cell r="S13">
            <v>5</v>
          </cell>
          <cell r="T13">
            <v>8</v>
          </cell>
          <cell r="U13">
            <v>10</v>
          </cell>
        </row>
        <row r="14">
          <cell r="C14">
            <v>0.65277777777777779</v>
          </cell>
          <cell r="D14">
            <v>6</v>
          </cell>
          <cell r="E14">
            <v>7</v>
          </cell>
          <cell r="R14">
            <v>0.84027777777777779</v>
          </cell>
          <cell r="S14">
            <v>6</v>
          </cell>
          <cell r="T14">
            <v>7</v>
          </cell>
          <cell r="U14">
            <v>11</v>
          </cell>
        </row>
        <row r="15">
          <cell r="C15">
            <v>0.67013888888888884</v>
          </cell>
          <cell r="D15">
            <v>7</v>
          </cell>
          <cell r="E15">
            <v>8</v>
          </cell>
          <cell r="R15">
            <v>0.85763888888888884</v>
          </cell>
          <cell r="S15">
            <v>7</v>
          </cell>
          <cell r="T15">
            <v>8</v>
          </cell>
          <cell r="U15">
            <v>12</v>
          </cell>
        </row>
      </sheetData>
      <sheetData sheetId="7"/>
      <sheetData sheetId="8"/>
      <sheetData sheetId="9">
        <row r="22">
          <cell r="D22" t="str">
            <v>Standings Thru Week</v>
          </cell>
          <cell r="E22" t="str">
            <v>W</v>
          </cell>
          <cell r="F22" t="str">
            <v>L</v>
          </cell>
          <cell r="G22" t="str">
            <v>T</v>
          </cell>
          <cell r="H22" t="str">
            <v>PTS</v>
          </cell>
          <cell r="I22" t="str">
            <v>GF</v>
          </cell>
          <cell r="J22" t="str">
            <v>GA</v>
          </cell>
          <cell r="K22" t="str">
            <v>Winning %</v>
          </cell>
          <cell r="L22" t="str">
            <v>Shots</v>
          </cell>
          <cell r="M22" t="str">
            <v>Shot %</v>
          </cell>
          <cell r="N22" t="str">
            <v>+/-</v>
          </cell>
          <cell r="S22" t="str">
            <v>GF/G</v>
          </cell>
          <cell r="T22" t="str">
            <v>GA/G</v>
          </cell>
          <cell r="U22" t="str">
            <v>Diff/Game</v>
          </cell>
        </row>
        <row r="23">
          <cell r="D23" t="str">
            <v>Silverbacks</v>
          </cell>
          <cell r="H23">
            <v>0</v>
          </cell>
          <cell r="K23" t="e">
            <v>#DIV/0!</v>
          </cell>
          <cell r="N23">
            <v>0</v>
          </cell>
          <cell r="S23" t="e">
            <v>#DIV/0!</v>
          </cell>
          <cell r="T23" t="e">
            <v>#DIV/0!</v>
          </cell>
          <cell r="U23" t="e">
            <v>#DIV/0!</v>
          </cell>
        </row>
        <row r="24">
          <cell r="D24" t="str">
            <v>Mighty Whities</v>
          </cell>
          <cell r="H24">
            <v>0</v>
          </cell>
          <cell r="K24" t="e">
            <v>#DIV/0!</v>
          </cell>
          <cell r="N24">
            <v>0</v>
          </cell>
          <cell r="S24" t="e">
            <v>#DIV/0!</v>
          </cell>
          <cell r="T24" t="e">
            <v>#DIV/0!</v>
          </cell>
          <cell r="U24" t="e">
            <v>#DIV/0!</v>
          </cell>
        </row>
        <row r="25">
          <cell r="D25" t="str">
            <v>Killer Whales</v>
          </cell>
          <cell r="H25">
            <v>0</v>
          </cell>
          <cell r="K25" t="e">
            <v>#DIV/0!</v>
          </cell>
          <cell r="N25">
            <v>0</v>
          </cell>
          <cell r="S25" t="e">
            <v>#DIV/0!</v>
          </cell>
          <cell r="T25" t="e">
            <v>#DIV/0!</v>
          </cell>
          <cell r="U25" t="e">
            <v>#DIV/0!</v>
          </cell>
        </row>
        <row r="26">
          <cell r="D26" t="str">
            <v>Purple Reign</v>
          </cell>
          <cell r="H26">
            <v>0</v>
          </cell>
          <cell r="K26" t="e">
            <v>#DIV/0!</v>
          </cell>
          <cell r="N26">
            <v>0</v>
          </cell>
          <cell r="S26" t="e">
            <v>#DIV/0!</v>
          </cell>
          <cell r="T26" t="e">
            <v>#DIV/0!</v>
          </cell>
          <cell r="U26" t="e">
            <v>#DIV/0!</v>
          </cell>
        </row>
        <row r="27">
          <cell r="D27" t="str">
            <v>Average Joes</v>
          </cell>
          <cell r="H27">
            <v>0</v>
          </cell>
          <cell r="K27" t="e">
            <v>#DIV/0!</v>
          </cell>
          <cell r="N27">
            <v>0</v>
          </cell>
          <cell r="S27" t="e">
            <v>#DIV/0!</v>
          </cell>
          <cell r="T27" t="e">
            <v>#DIV/0!</v>
          </cell>
          <cell r="U27" t="e">
            <v>#DIV/0!</v>
          </cell>
        </row>
        <row r="28">
          <cell r="D28" t="str">
            <v>Collective</v>
          </cell>
          <cell r="H28">
            <v>0</v>
          </cell>
          <cell r="K28" t="e">
            <v>#DIV/0!</v>
          </cell>
          <cell r="N28">
            <v>0</v>
          </cell>
          <cell r="S28" t="e">
            <v>#DIV/0!</v>
          </cell>
          <cell r="T28" t="e">
            <v>#DIV/0!</v>
          </cell>
          <cell r="U28" t="e">
            <v>#DIV/0!</v>
          </cell>
        </row>
        <row r="29">
          <cell r="D29" t="str">
            <v>Spitfires</v>
          </cell>
          <cell r="H29">
            <v>0</v>
          </cell>
          <cell r="K29" t="e">
            <v>#DIV/0!</v>
          </cell>
          <cell r="N29">
            <v>0</v>
          </cell>
          <cell r="S29" t="e">
            <v>#DIV/0!</v>
          </cell>
          <cell r="T29" t="e">
            <v>#DIV/0!</v>
          </cell>
          <cell r="U29" t="e">
            <v>#DIV/0!</v>
          </cell>
        </row>
        <row r="30">
          <cell r="D30" t="str">
            <v>Seeing Red</v>
          </cell>
          <cell r="H30">
            <v>0</v>
          </cell>
          <cell r="K30" t="e">
            <v>#DIV/0!</v>
          </cell>
          <cell r="N30">
            <v>0</v>
          </cell>
          <cell r="S30" t="e">
            <v>#DIV/0!</v>
          </cell>
          <cell r="T30" t="e">
            <v>#DIV/0!</v>
          </cell>
          <cell r="U30" t="e">
            <v>#DIV/0!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hisWeeksMonsters"/>
      <sheetName val="Individual Trends"/>
      <sheetName val="PlayerStats_Week01"/>
      <sheetName val="GoalieStats_Week01"/>
      <sheetName val="TheMatrix_Week01"/>
      <sheetName val="PlayerStats_Week02"/>
      <sheetName val="GoalieStats_Week02"/>
      <sheetName val="TheMatrix_Week02"/>
      <sheetName val="PlayerStats_Week03"/>
      <sheetName val="GoalieStats_Week03"/>
      <sheetName val="TheMatrix_Week03"/>
      <sheetName val="PlayerStats_Week04"/>
      <sheetName val="GoalieStats_Week04"/>
      <sheetName val="TheMatrix_Week04"/>
      <sheetName val="PlayerStats_Week05"/>
      <sheetName val="GoalieStats_Week05"/>
      <sheetName val="TheMatrix_Week05"/>
      <sheetName val="PlayerStats_Week06"/>
      <sheetName val="GoalieStats_Week06"/>
      <sheetName val="TheMatrix_Week06"/>
      <sheetName val="PlayerStats_Week07"/>
      <sheetName val="GoalieStats_Week07"/>
      <sheetName val="TheMatrix_Week07"/>
      <sheetName val="PlayerStats_Week08"/>
      <sheetName val="GoalieStats_Week08"/>
      <sheetName val="TheMatrix_Week08"/>
      <sheetName val="PlayerStats_Week09"/>
      <sheetName val="GoalieStats_Week09"/>
      <sheetName val="TheMatrix_Week09"/>
      <sheetName val="PlayerStats_Week10"/>
      <sheetName val="GoalieStats_Week10"/>
      <sheetName val="TheMatrix_Week10"/>
      <sheetName val="PlayerStats_Week11"/>
      <sheetName val="GoalieStats_Week11"/>
      <sheetName val="TheMatrix_Week11"/>
      <sheetName val="PlayerStats_Week12"/>
      <sheetName val="GoalieStats_Week12"/>
      <sheetName val="TheMatrix_Week12"/>
      <sheetName val="PlayerStats_Week13"/>
      <sheetName val="GoalieStats_Week13"/>
      <sheetName val="TheMatrix_Week13"/>
      <sheetName val="PlayerStats_Week14"/>
      <sheetName val="GoalieStats_Week14"/>
      <sheetName val="TheMatrix_Week14"/>
      <sheetName val="PlayerStats_Week15"/>
      <sheetName val="GoalieStats_Week15"/>
      <sheetName val="TheMatrix_Week15"/>
      <sheetName val="PlayerStats_Week16"/>
      <sheetName val="GoalieStats_Week16"/>
      <sheetName val="TheMatrix_Week16"/>
      <sheetName val="PlayerStats_Week17"/>
      <sheetName val="GoalieStats_Week17"/>
      <sheetName val="TheMatrix_Week17"/>
    </sheetNames>
    <sheetDataSet>
      <sheetData sheetId="0"/>
      <sheetData sheetId="1"/>
      <sheetData sheetId="2"/>
      <sheetData sheetId="3"/>
      <sheetData sheetId="4"/>
      <sheetData sheetId="5">
        <row r="5">
          <cell r="F5">
            <v>6</v>
          </cell>
          <cell r="G5">
            <v>13</v>
          </cell>
          <cell r="H5">
            <v>9</v>
          </cell>
          <cell r="I5">
            <v>1</v>
          </cell>
          <cell r="K5">
            <v>1</v>
          </cell>
          <cell r="L5">
            <v>1</v>
          </cell>
          <cell r="O5">
            <v>2</v>
          </cell>
          <cell r="P5">
            <v>1</v>
          </cell>
          <cell r="Q5">
            <v>5</v>
          </cell>
          <cell r="R5">
            <v>1</v>
          </cell>
          <cell r="U5">
            <v>38</v>
          </cell>
          <cell r="V5">
            <v>19</v>
          </cell>
          <cell r="AN5">
            <v>0</v>
          </cell>
          <cell r="AR5">
            <v>0</v>
          </cell>
          <cell r="AV5">
            <v>0</v>
          </cell>
          <cell r="AZ5">
            <v>0</v>
          </cell>
          <cell r="BA5">
            <v>3</v>
          </cell>
          <cell r="BB5">
            <v>1</v>
          </cell>
          <cell r="BC5">
            <v>0</v>
          </cell>
          <cell r="BD5">
            <v>3</v>
          </cell>
          <cell r="BH5">
            <v>0</v>
          </cell>
          <cell r="BI5">
            <v>2</v>
          </cell>
          <cell r="BJ5">
            <v>1</v>
          </cell>
          <cell r="BK5">
            <v>3</v>
          </cell>
          <cell r="BL5">
            <v>5</v>
          </cell>
          <cell r="BM5">
            <v>0</v>
          </cell>
          <cell r="BN5">
            <v>1</v>
          </cell>
          <cell r="BO5">
            <v>0</v>
          </cell>
          <cell r="BP5">
            <v>0</v>
          </cell>
          <cell r="BQ5">
            <v>8</v>
          </cell>
          <cell r="BR5">
            <v>3</v>
          </cell>
          <cell r="BS5">
            <v>7</v>
          </cell>
          <cell r="BT5">
            <v>15</v>
          </cell>
          <cell r="CJ5">
            <v>0</v>
          </cell>
        </row>
        <row r="6">
          <cell r="F6">
            <v>6</v>
          </cell>
          <cell r="G6">
            <v>6</v>
          </cell>
          <cell r="H6">
            <v>10</v>
          </cell>
          <cell r="I6">
            <v>4</v>
          </cell>
          <cell r="L6">
            <v>1</v>
          </cell>
          <cell r="P6">
            <v>3</v>
          </cell>
          <cell r="Q6">
            <v>5</v>
          </cell>
          <cell r="R6">
            <v>1</v>
          </cell>
          <cell r="U6">
            <v>38</v>
          </cell>
          <cell r="V6">
            <v>19</v>
          </cell>
          <cell r="AN6">
            <v>0</v>
          </cell>
          <cell r="AR6">
            <v>0</v>
          </cell>
          <cell r="AV6">
            <v>0</v>
          </cell>
          <cell r="AZ6">
            <v>0</v>
          </cell>
          <cell r="BA6">
            <v>0</v>
          </cell>
          <cell r="BB6">
            <v>1</v>
          </cell>
          <cell r="BC6">
            <v>3</v>
          </cell>
          <cell r="BD6">
            <v>3</v>
          </cell>
          <cell r="BH6">
            <v>0</v>
          </cell>
          <cell r="BI6">
            <v>0</v>
          </cell>
          <cell r="BJ6">
            <v>1</v>
          </cell>
          <cell r="BK6">
            <v>2</v>
          </cell>
          <cell r="BL6">
            <v>2</v>
          </cell>
          <cell r="BM6">
            <v>1</v>
          </cell>
          <cell r="BN6">
            <v>1</v>
          </cell>
          <cell r="BO6">
            <v>0</v>
          </cell>
          <cell r="BP6">
            <v>1</v>
          </cell>
          <cell r="BQ6">
            <v>5</v>
          </cell>
          <cell r="BR6">
            <v>3</v>
          </cell>
          <cell r="BS6">
            <v>9</v>
          </cell>
          <cell r="BT6">
            <v>14</v>
          </cell>
          <cell r="CJ6">
            <v>0</v>
          </cell>
        </row>
        <row r="7">
          <cell r="F7">
            <v>6</v>
          </cell>
          <cell r="G7">
            <v>13</v>
          </cell>
          <cell r="H7">
            <v>2</v>
          </cell>
          <cell r="I7">
            <v>1</v>
          </cell>
          <cell r="K7">
            <v>3</v>
          </cell>
          <cell r="O7">
            <v>1</v>
          </cell>
          <cell r="P7">
            <v>1</v>
          </cell>
          <cell r="Q7">
            <v>6</v>
          </cell>
          <cell r="U7">
            <v>38</v>
          </cell>
          <cell r="V7">
            <v>15</v>
          </cell>
          <cell r="AK7">
            <v>1</v>
          </cell>
          <cell r="AL7">
            <v>1</v>
          </cell>
          <cell r="AM7">
            <v>0</v>
          </cell>
          <cell r="AN7">
            <v>1</v>
          </cell>
          <cell r="AR7">
            <v>0</v>
          </cell>
          <cell r="AV7">
            <v>0</v>
          </cell>
          <cell r="AZ7">
            <v>0</v>
          </cell>
          <cell r="BA7">
            <v>2</v>
          </cell>
          <cell r="BB7">
            <v>1</v>
          </cell>
          <cell r="BC7">
            <v>1</v>
          </cell>
          <cell r="BD7">
            <v>3</v>
          </cell>
          <cell r="BH7">
            <v>0</v>
          </cell>
          <cell r="BI7">
            <v>1</v>
          </cell>
          <cell r="BJ7">
            <v>1</v>
          </cell>
          <cell r="BK7">
            <v>0</v>
          </cell>
          <cell r="BL7">
            <v>1</v>
          </cell>
          <cell r="BM7">
            <v>6</v>
          </cell>
          <cell r="BN7">
            <v>2</v>
          </cell>
          <cell r="BO7">
            <v>0</v>
          </cell>
          <cell r="BP7">
            <v>6</v>
          </cell>
          <cell r="BT7">
            <v>0</v>
          </cell>
          <cell r="BY7">
            <v>3</v>
          </cell>
          <cell r="BZ7">
            <v>1</v>
          </cell>
          <cell r="CA7">
            <v>2</v>
          </cell>
          <cell r="CJ7">
            <v>0</v>
          </cell>
        </row>
        <row r="8">
          <cell r="F8">
            <v>6</v>
          </cell>
          <cell r="G8">
            <v>8</v>
          </cell>
          <cell r="H8">
            <v>4</v>
          </cell>
          <cell r="I8">
            <v>2</v>
          </cell>
          <cell r="K8">
            <v>3</v>
          </cell>
          <cell r="O8">
            <v>1</v>
          </cell>
          <cell r="Q8">
            <v>5</v>
          </cell>
          <cell r="R8">
            <v>1</v>
          </cell>
          <cell r="U8">
            <v>38</v>
          </cell>
          <cell r="V8">
            <v>19</v>
          </cell>
          <cell r="AN8">
            <v>0</v>
          </cell>
          <cell r="AR8">
            <v>0</v>
          </cell>
          <cell r="AV8">
            <v>0</v>
          </cell>
          <cell r="AZ8">
            <v>0</v>
          </cell>
          <cell r="BA8">
            <v>1</v>
          </cell>
          <cell r="BB8">
            <v>1</v>
          </cell>
          <cell r="BC8">
            <v>0</v>
          </cell>
          <cell r="BD8">
            <v>1</v>
          </cell>
          <cell r="BH8">
            <v>0</v>
          </cell>
          <cell r="BI8">
            <v>2</v>
          </cell>
          <cell r="BJ8">
            <v>1</v>
          </cell>
          <cell r="BK8">
            <v>1</v>
          </cell>
          <cell r="BL8">
            <v>3</v>
          </cell>
          <cell r="BM8">
            <v>0</v>
          </cell>
          <cell r="BN8">
            <v>1</v>
          </cell>
          <cell r="BO8">
            <v>0</v>
          </cell>
          <cell r="BP8">
            <v>0</v>
          </cell>
          <cell r="BQ8">
            <v>5</v>
          </cell>
          <cell r="BR8">
            <v>3</v>
          </cell>
          <cell r="BS8">
            <v>5</v>
          </cell>
          <cell r="BT8">
            <v>10</v>
          </cell>
          <cell r="CJ8">
            <v>0</v>
          </cell>
        </row>
        <row r="9">
          <cell r="F9">
            <v>6</v>
          </cell>
          <cell r="G9">
            <v>13</v>
          </cell>
          <cell r="H9">
            <v>3</v>
          </cell>
          <cell r="I9">
            <v>1</v>
          </cell>
          <cell r="K9">
            <v>1</v>
          </cell>
          <cell r="L9">
            <v>2</v>
          </cell>
          <cell r="O9">
            <v>4</v>
          </cell>
          <cell r="Q9">
            <v>6</v>
          </cell>
          <cell r="U9">
            <v>38</v>
          </cell>
          <cell r="V9">
            <v>15</v>
          </cell>
          <cell r="AK9">
            <v>1</v>
          </cell>
          <cell r="AL9">
            <v>1</v>
          </cell>
          <cell r="AM9">
            <v>1</v>
          </cell>
          <cell r="AN9">
            <v>2</v>
          </cell>
          <cell r="AR9">
            <v>0</v>
          </cell>
          <cell r="AV9">
            <v>0</v>
          </cell>
          <cell r="AZ9">
            <v>0</v>
          </cell>
          <cell r="BA9">
            <v>3</v>
          </cell>
          <cell r="BB9">
            <v>1</v>
          </cell>
          <cell r="BC9">
            <v>0</v>
          </cell>
          <cell r="BD9">
            <v>3</v>
          </cell>
          <cell r="BH9">
            <v>0</v>
          </cell>
          <cell r="BI9">
            <v>3</v>
          </cell>
          <cell r="BJ9">
            <v>1</v>
          </cell>
          <cell r="BK9">
            <v>0</v>
          </cell>
          <cell r="BL9">
            <v>3</v>
          </cell>
          <cell r="BM9">
            <v>1</v>
          </cell>
          <cell r="BN9">
            <v>2</v>
          </cell>
          <cell r="BO9">
            <v>2</v>
          </cell>
          <cell r="BP9">
            <v>3</v>
          </cell>
          <cell r="BT9">
            <v>0</v>
          </cell>
          <cell r="BY9">
            <v>5</v>
          </cell>
          <cell r="BZ9">
            <v>1</v>
          </cell>
          <cell r="CA9">
            <v>1</v>
          </cell>
          <cell r="CJ9">
            <v>0</v>
          </cell>
        </row>
        <row r="10">
          <cell r="F10">
            <v>6</v>
          </cell>
          <cell r="G10">
            <v>6</v>
          </cell>
          <cell r="H10">
            <v>3</v>
          </cell>
          <cell r="I10">
            <v>3</v>
          </cell>
          <cell r="O10">
            <v>1</v>
          </cell>
          <cell r="P10">
            <v>1</v>
          </cell>
          <cell r="Q10">
            <v>2</v>
          </cell>
          <cell r="R10">
            <v>3</v>
          </cell>
          <cell r="S10">
            <v>1</v>
          </cell>
          <cell r="U10">
            <v>24</v>
          </cell>
          <cell r="V10">
            <v>20</v>
          </cell>
          <cell r="AN10">
            <v>0</v>
          </cell>
          <cell r="AR10">
            <v>0</v>
          </cell>
          <cell r="AS10">
            <v>1</v>
          </cell>
          <cell r="AT10">
            <v>1</v>
          </cell>
          <cell r="AU10">
            <v>0</v>
          </cell>
          <cell r="AV10">
            <v>1</v>
          </cell>
          <cell r="AW10">
            <v>1</v>
          </cell>
          <cell r="AX10">
            <v>1</v>
          </cell>
          <cell r="AY10">
            <v>1</v>
          </cell>
          <cell r="AZ10">
            <v>2</v>
          </cell>
          <cell r="BA10">
            <v>2</v>
          </cell>
          <cell r="BB10">
            <v>2</v>
          </cell>
          <cell r="BC10">
            <v>1</v>
          </cell>
          <cell r="BD10">
            <v>3</v>
          </cell>
          <cell r="BH10">
            <v>0</v>
          </cell>
          <cell r="BL10">
            <v>0</v>
          </cell>
          <cell r="BP10">
            <v>0</v>
          </cell>
          <cell r="BQ10">
            <v>0</v>
          </cell>
          <cell r="BR10">
            <v>1</v>
          </cell>
          <cell r="BS10">
            <v>1</v>
          </cell>
          <cell r="BT10">
            <v>1</v>
          </cell>
          <cell r="BY10">
            <v>2</v>
          </cell>
          <cell r="BZ10">
            <v>1</v>
          </cell>
          <cell r="CA10">
            <v>3</v>
          </cell>
          <cell r="CJ10">
            <v>0</v>
          </cell>
        </row>
        <row r="11">
          <cell r="F11">
            <v>6</v>
          </cell>
          <cell r="G11">
            <v>7</v>
          </cell>
          <cell r="H11">
            <v>2</v>
          </cell>
          <cell r="I11">
            <v>4</v>
          </cell>
          <cell r="K11">
            <v>1</v>
          </cell>
          <cell r="N11">
            <v>1</v>
          </cell>
          <cell r="O11">
            <v>1</v>
          </cell>
          <cell r="P11">
            <v>2</v>
          </cell>
          <cell r="Q11">
            <v>2</v>
          </cell>
          <cell r="R11">
            <v>3</v>
          </cell>
          <cell r="S11">
            <v>1</v>
          </cell>
          <cell r="U11">
            <v>24</v>
          </cell>
          <cell r="V11">
            <v>23</v>
          </cell>
          <cell r="AK11">
            <v>1</v>
          </cell>
          <cell r="AL11">
            <v>1</v>
          </cell>
          <cell r="AM11">
            <v>2</v>
          </cell>
          <cell r="AN11">
            <v>3</v>
          </cell>
          <cell r="AR11">
            <v>0</v>
          </cell>
          <cell r="AS11">
            <v>1</v>
          </cell>
          <cell r="AT11">
            <v>1</v>
          </cell>
          <cell r="AU11">
            <v>1</v>
          </cell>
          <cell r="AV11">
            <v>2</v>
          </cell>
          <cell r="AW11">
            <v>0</v>
          </cell>
          <cell r="AX11">
            <v>1</v>
          </cell>
          <cell r="AY11">
            <v>0</v>
          </cell>
          <cell r="AZ11">
            <v>0</v>
          </cell>
          <cell r="BD11">
            <v>0</v>
          </cell>
          <cell r="BH11">
            <v>0</v>
          </cell>
          <cell r="BL11">
            <v>0</v>
          </cell>
          <cell r="BP11">
            <v>0</v>
          </cell>
          <cell r="BQ11">
            <v>1</v>
          </cell>
          <cell r="BR11">
            <v>2</v>
          </cell>
          <cell r="BS11">
            <v>0</v>
          </cell>
          <cell r="BT11">
            <v>1</v>
          </cell>
          <cell r="BY11">
            <v>4</v>
          </cell>
          <cell r="BZ11">
            <v>1</v>
          </cell>
          <cell r="CA11">
            <v>3</v>
          </cell>
          <cell r="CJ11">
            <v>0</v>
          </cell>
        </row>
        <row r="12">
          <cell r="F12">
            <v>6</v>
          </cell>
          <cell r="G12">
            <v>6</v>
          </cell>
          <cell r="H12">
            <v>4</v>
          </cell>
          <cell r="I12">
            <v>0</v>
          </cell>
          <cell r="Q12">
            <v>2</v>
          </cell>
          <cell r="R12">
            <v>4</v>
          </cell>
          <cell r="U12">
            <v>18</v>
          </cell>
          <cell r="V12">
            <v>24</v>
          </cell>
          <cell r="AN12">
            <v>0</v>
          </cell>
          <cell r="AO12">
            <v>0</v>
          </cell>
          <cell r="AP12">
            <v>1</v>
          </cell>
          <cell r="AQ12">
            <v>0</v>
          </cell>
          <cell r="AR12">
            <v>0</v>
          </cell>
          <cell r="AS12">
            <v>1</v>
          </cell>
          <cell r="AT12">
            <v>1</v>
          </cell>
          <cell r="AU12">
            <v>1</v>
          </cell>
          <cell r="AV12">
            <v>2</v>
          </cell>
          <cell r="AW12">
            <v>2</v>
          </cell>
          <cell r="AX12">
            <v>1</v>
          </cell>
          <cell r="AY12">
            <v>1</v>
          </cell>
          <cell r="AZ12">
            <v>3</v>
          </cell>
          <cell r="BD12">
            <v>0</v>
          </cell>
          <cell r="BH12">
            <v>0</v>
          </cell>
          <cell r="BL12">
            <v>0</v>
          </cell>
          <cell r="BM12">
            <v>2</v>
          </cell>
          <cell r="BN12">
            <v>2</v>
          </cell>
          <cell r="BO12">
            <v>2</v>
          </cell>
          <cell r="BP12">
            <v>4</v>
          </cell>
          <cell r="BQ12">
            <v>1</v>
          </cell>
          <cell r="BR12">
            <v>1</v>
          </cell>
          <cell r="BS12">
            <v>0</v>
          </cell>
          <cell r="BT12">
            <v>1</v>
          </cell>
          <cell r="CJ12">
            <v>0</v>
          </cell>
        </row>
        <row r="13">
          <cell r="F13">
            <v>6</v>
          </cell>
          <cell r="G13">
            <v>7</v>
          </cell>
          <cell r="H13">
            <v>1</v>
          </cell>
          <cell r="I13">
            <v>1</v>
          </cell>
          <cell r="Q13">
            <v>2</v>
          </cell>
          <cell r="R13">
            <v>3</v>
          </cell>
          <cell r="S13">
            <v>1</v>
          </cell>
          <cell r="U13">
            <v>24</v>
          </cell>
          <cell r="V13">
            <v>20</v>
          </cell>
          <cell r="AN13">
            <v>0</v>
          </cell>
          <cell r="AR13">
            <v>0</v>
          </cell>
          <cell r="AS13">
            <v>0</v>
          </cell>
          <cell r="AT13">
            <v>1</v>
          </cell>
          <cell r="AU13">
            <v>0</v>
          </cell>
          <cell r="AV13">
            <v>0</v>
          </cell>
          <cell r="AW13">
            <v>1</v>
          </cell>
          <cell r="AX13">
            <v>1</v>
          </cell>
          <cell r="AY13">
            <v>0</v>
          </cell>
          <cell r="AZ13">
            <v>1</v>
          </cell>
          <cell r="BA13">
            <v>2</v>
          </cell>
          <cell r="BB13">
            <v>2</v>
          </cell>
          <cell r="BC13">
            <v>1</v>
          </cell>
          <cell r="BD13">
            <v>3</v>
          </cell>
          <cell r="BH13">
            <v>0</v>
          </cell>
          <cell r="BL13">
            <v>0</v>
          </cell>
          <cell r="BP13">
            <v>0</v>
          </cell>
          <cell r="BQ13">
            <v>2</v>
          </cell>
          <cell r="BR13">
            <v>1</v>
          </cell>
          <cell r="BS13">
            <v>0</v>
          </cell>
          <cell r="BT13">
            <v>2</v>
          </cell>
          <cell r="BY13">
            <v>2</v>
          </cell>
          <cell r="BZ13">
            <v>1</v>
          </cell>
          <cell r="CA13">
            <v>1</v>
          </cell>
          <cell r="CJ13">
            <v>0</v>
          </cell>
        </row>
        <row r="14">
          <cell r="F14">
            <v>6</v>
          </cell>
          <cell r="G14">
            <v>8</v>
          </cell>
          <cell r="H14">
            <v>3</v>
          </cell>
          <cell r="I14">
            <v>1</v>
          </cell>
          <cell r="K14">
            <v>1</v>
          </cell>
          <cell r="O14">
            <v>1</v>
          </cell>
          <cell r="Q14">
            <v>3</v>
          </cell>
          <cell r="R14">
            <v>3</v>
          </cell>
          <cell r="U14">
            <v>27</v>
          </cell>
          <cell r="V14">
            <v>29</v>
          </cell>
          <cell r="AN14">
            <v>0</v>
          </cell>
          <cell r="AR14">
            <v>0</v>
          </cell>
          <cell r="AV14">
            <v>0</v>
          </cell>
          <cell r="AW14">
            <v>1</v>
          </cell>
          <cell r="AX14">
            <v>2</v>
          </cell>
          <cell r="AY14">
            <v>1</v>
          </cell>
          <cell r="AZ14">
            <v>2</v>
          </cell>
          <cell r="BA14">
            <v>0</v>
          </cell>
          <cell r="BB14">
            <v>1</v>
          </cell>
          <cell r="BC14">
            <v>0</v>
          </cell>
          <cell r="BD14">
            <v>0</v>
          </cell>
          <cell r="BH14">
            <v>0</v>
          </cell>
          <cell r="BI14">
            <v>2</v>
          </cell>
          <cell r="BJ14">
            <v>1</v>
          </cell>
          <cell r="BK14">
            <v>2</v>
          </cell>
          <cell r="BL14">
            <v>4</v>
          </cell>
          <cell r="BM14">
            <v>4</v>
          </cell>
          <cell r="BN14">
            <v>1</v>
          </cell>
          <cell r="BO14">
            <v>0</v>
          </cell>
          <cell r="BP14">
            <v>4</v>
          </cell>
          <cell r="BQ14">
            <v>1</v>
          </cell>
          <cell r="BR14">
            <v>1</v>
          </cell>
          <cell r="BS14">
            <v>1</v>
          </cell>
          <cell r="BT14">
            <v>2</v>
          </cell>
          <cell r="CJ14">
            <v>0</v>
          </cell>
        </row>
        <row r="15">
          <cell r="F15">
            <v>6</v>
          </cell>
          <cell r="G15">
            <v>9</v>
          </cell>
          <cell r="H15">
            <v>4</v>
          </cell>
          <cell r="I15">
            <v>0</v>
          </cell>
          <cell r="M15">
            <v>1</v>
          </cell>
          <cell r="O15">
            <v>1</v>
          </cell>
          <cell r="P15">
            <v>1</v>
          </cell>
          <cell r="Q15">
            <v>2</v>
          </cell>
          <cell r="R15">
            <v>3</v>
          </cell>
          <cell r="S15">
            <v>1</v>
          </cell>
          <cell r="U15">
            <v>24</v>
          </cell>
          <cell r="V15">
            <v>23</v>
          </cell>
          <cell r="AK15">
            <v>1</v>
          </cell>
          <cell r="AL15">
            <v>1</v>
          </cell>
          <cell r="AM15">
            <v>1</v>
          </cell>
          <cell r="AN15">
            <v>2</v>
          </cell>
          <cell r="AR15">
            <v>0</v>
          </cell>
          <cell r="AS15">
            <v>1</v>
          </cell>
          <cell r="AT15">
            <v>1</v>
          </cell>
          <cell r="AU15">
            <v>1</v>
          </cell>
          <cell r="AV15">
            <v>2</v>
          </cell>
          <cell r="AW15">
            <v>3</v>
          </cell>
          <cell r="AX15">
            <v>1</v>
          </cell>
          <cell r="AY15">
            <v>0</v>
          </cell>
          <cell r="AZ15">
            <v>3</v>
          </cell>
          <cell r="BD15">
            <v>0</v>
          </cell>
          <cell r="BH15">
            <v>0</v>
          </cell>
          <cell r="BL15">
            <v>0</v>
          </cell>
          <cell r="BP15">
            <v>0</v>
          </cell>
          <cell r="BQ15">
            <v>1</v>
          </cell>
          <cell r="BR15">
            <v>2</v>
          </cell>
          <cell r="BS15">
            <v>0</v>
          </cell>
          <cell r="BT15">
            <v>1</v>
          </cell>
          <cell r="BY15">
            <v>3</v>
          </cell>
          <cell r="BZ15">
            <v>1</v>
          </cell>
          <cell r="CA15">
            <v>2</v>
          </cell>
          <cell r="CJ15">
            <v>0</v>
          </cell>
        </row>
        <row r="16">
          <cell r="F16">
            <v>6</v>
          </cell>
          <cell r="G16">
            <v>7</v>
          </cell>
          <cell r="H16">
            <v>4</v>
          </cell>
          <cell r="I16">
            <v>1</v>
          </cell>
          <cell r="K16">
            <v>2</v>
          </cell>
          <cell r="L16">
            <v>1</v>
          </cell>
          <cell r="Q16">
            <v>3</v>
          </cell>
          <cell r="R16">
            <v>3</v>
          </cell>
          <cell r="U16">
            <v>20</v>
          </cell>
          <cell r="V16">
            <v>27</v>
          </cell>
          <cell r="AN16">
            <v>0</v>
          </cell>
          <cell r="AO16">
            <v>2</v>
          </cell>
          <cell r="AP16">
            <v>1</v>
          </cell>
          <cell r="AQ16">
            <v>1</v>
          </cell>
          <cell r="AR16">
            <v>3</v>
          </cell>
          <cell r="AS16">
            <v>1</v>
          </cell>
          <cell r="AT16">
            <v>1</v>
          </cell>
          <cell r="AU16">
            <v>2</v>
          </cell>
          <cell r="AV16">
            <v>3</v>
          </cell>
          <cell r="AW16">
            <v>0</v>
          </cell>
          <cell r="AX16">
            <v>1</v>
          </cell>
          <cell r="AY16">
            <v>1</v>
          </cell>
          <cell r="AZ16">
            <v>1</v>
          </cell>
          <cell r="BD16">
            <v>0</v>
          </cell>
          <cell r="BH16">
            <v>0</v>
          </cell>
          <cell r="BI16">
            <v>4</v>
          </cell>
          <cell r="BJ16">
            <v>2</v>
          </cell>
          <cell r="BK16">
            <v>1</v>
          </cell>
          <cell r="BL16">
            <v>5</v>
          </cell>
          <cell r="BP16">
            <v>0</v>
          </cell>
          <cell r="BQ16">
            <v>0</v>
          </cell>
          <cell r="BR16">
            <v>1</v>
          </cell>
          <cell r="BS16">
            <v>0</v>
          </cell>
          <cell r="BT16">
            <v>0</v>
          </cell>
          <cell r="CJ16">
            <v>0</v>
          </cell>
        </row>
        <row r="17">
          <cell r="F17">
            <v>6</v>
          </cell>
          <cell r="G17">
            <v>6</v>
          </cell>
          <cell r="H17">
            <v>3</v>
          </cell>
          <cell r="I17">
            <v>0</v>
          </cell>
          <cell r="K17">
            <v>1</v>
          </cell>
          <cell r="Q17">
            <v>2</v>
          </cell>
          <cell r="R17">
            <v>4</v>
          </cell>
          <cell r="U17">
            <v>18</v>
          </cell>
          <cell r="V17">
            <v>24</v>
          </cell>
          <cell r="AN17">
            <v>0</v>
          </cell>
          <cell r="AO17">
            <v>1</v>
          </cell>
          <cell r="AP17">
            <v>1</v>
          </cell>
          <cell r="AQ17">
            <v>0</v>
          </cell>
          <cell r="AR17">
            <v>1</v>
          </cell>
          <cell r="AS17">
            <v>2</v>
          </cell>
          <cell r="AT17">
            <v>1</v>
          </cell>
          <cell r="AU17">
            <v>0</v>
          </cell>
          <cell r="AV17">
            <v>2</v>
          </cell>
          <cell r="AW17">
            <v>1</v>
          </cell>
          <cell r="AX17">
            <v>1</v>
          </cell>
          <cell r="AY17">
            <v>0</v>
          </cell>
          <cell r="AZ17">
            <v>1</v>
          </cell>
          <cell r="BD17">
            <v>0</v>
          </cell>
          <cell r="BH17">
            <v>0</v>
          </cell>
          <cell r="BL17">
            <v>0</v>
          </cell>
          <cell r="BM17">
            <v>2</v>
          </cell>
          <cell r="BN17">
            <v>2</v>
          </cell>
          <cell r="BO17">
            <v>2</v>
          </cell>
          <cell r="BP17">
            <v>4</v>
          </cell>
          <cell r="BQ17">
            <v>0</v>
          </cell>
          <cell r="BR17">
            <v>1</v>
          </cell>
          <cell r="BS17">
            <v>1</v>
          </cell>
          <cell r="BT17">
            <v>1</v>
          </cell>
          <cell r="CJ17">
            <v>0</v>
          </cell>
        </row>
        <row r="18">
          <cell r="F18">
            <v>6</v>
          </cell>
          <cell r="G18">
            <v>5</v>
          </cell>
          <cell r="H18">
            <v>2</v>
          </cell>
          <cell r="I18">
            <v>2</v>
          </cell>
          <cell r="K18">
            <v>1</v>
          </cell>
          <cell r="L18">
            <v>1</v>
          </cell>
          <cell r="Q18">
            <v>5</v>
          </cell>
          <cell r="R18">
            <v>1</v>
          </cell>
          <cell r="U18">
            <v>38</v>
          </cell>
          <cell r="V18">
            <v>19</v>
          </cell>
          <cell r="AN18">
            <v>0</v>
          </cell>
          <cell r="AR18">
            <v>0</v>
          </cell>
          <cell r="AV18">
            <v>0</v>
          </cell>
          <cell r="AZ18">
            <v>0</v>
          </cell>
          <cell r="BA18">
            <v>0</v>
          </cell>
          <cell r="BB18">
            <v>1</v>
          </cell>
          <cell r="BC18">
            <v>0</v>
          </cell>
          <cell r="BD18">
            <v>0</v>
          </cell>
          <cell r="BH18">
            <v>0</v>
          </cell>
          <cell r="BI18">
            <v>3</v>
          </cell>
          <cell r="BJ18">
            <v>1</v>
          </cell>
          <cell r="BK18">
            <v>1</v>
          </cell>
          <cell r="BL18">
            <v>4</v>
          </cell>
          <cell r="BM18">
            <v>0</v>
          </cell>
          <cell r="BN18">
            <v>1</v>
          </cell>
          <cell r="BO18">
            <v>0</v>
          </cell>
          <cell r="BP18">
            <v>0</v>
          </cell>
          <cell r="BQ18">
            <v>2</v>
          </cell>
          <cell r="BR18">
            <v>3</v>
          </cell>
          <cell r="BS18">
            <v>3</v>
          </cell>
          <cell r="BT18">
            <v>5</v>
          </cell>
          <cell r="CJ18">
            <v>0</v>
          </cell>
        </row>
        <row r="19">
          <cell r="F19">
            <v>6</v>
          </cell>
          <cell r="G19">
            <v>4</v>
          </cell>
          <cell r="H19">
            <v>2</v>
          </cell>
          <cell r="I19">
            <v>3</v>
          </cell>
          <cell r="K19">
            <v>1</v>
          </cell>
          <cell r="Q19">
            <v>2</v>
          </cell>
          <cell r="R19">
            <v>3</v>
          </cell>
          <cell r="S19">
            <v>1</v>
          </cell>
          <cell r="U19">
            <v>24</v>
          </cell>
          <cell r="V19">
            <v>20</v>
          </cell>
          <cell r="AN19">
            <v>0</v>
          </cell>
          <cell r="AR19">
            <v>0</v>
          </cell>
          <cell r="AS19">
            <v>0</v>
          </cell>
          <cell r="AT19">
            <v>1</v>
          </cell>
          <cell r="AU19">
            <v>0</v>
          </cell>
          <cell r="AV19">
            <v>0</v>
          </cell>
          <cell r="AW19">
            <v>1</v>
          </cell>
          <cell r="AX19">
            <v>1</v>
          </cell>
          <cell r="AY19">
            <v>0</v>
          </cell>
          <cell r="AZ19">
            <v>1</v>
          </cell>
          <cell r="BA19">
            <v>2</v>
          </cell>
          <cell r="BB19">
            <v>2</v>
          </cell>
          <cell r="BC19">
            <v>2</v>
          </cell>
          <cell r="BD19">
            <v>4</v>
          </cell>
          <cell r="BH19">
            <v>0</v>
          </cell>
          <cell r="BL19">
            <v>0</v>
          </cell>
          <cell r="BP19">
            <v>0</v>
          </cell>
          <cell r="BQ19">
            <v>1</v>
          </cell>
          <cell r="BR19">
            <v>1</v>
          </cell>
          <cell r="BS19">
            <v>1</v>
          </cell>
          <cell r="BT19">
            <v>2</v>
          </cell>
          <cell r="BY19">
            <v>0</v>
          </cell>
          <cell r="BZ19">
            <v>1</v>
          </cell>
          <cell r="CA19">
            <v>2</v>
          </cell>
          <cell r="CJ19">
            <v>0</v>
          </cell>
        </row>
        <row r="20">
          <cell r="F20">
            <v>6</v>
          </cell>
          <cell r="G20">
            <v>3</v>
          </cell>
          <cell r="H20">
            <v>5</v>
          </cell>
          <cell r="I20">
            <v>0</v>
          </cell>
          <cell r="K20">
            <v>1</v>
          </cell>
          <cell r="P20">
            <v>2</v>
          </cell>
          <cell r="Q20">
            <v>2</v>
          </cell>
          <cell r="R20">
            <v>3</v>
          </cell>
          <cell r="S20">
            <v>1</v>
          </cell>
          <cell r="U20">
            <v>24</v>
          </cell>
          <cell r="V20">
            <v>20</v>
          </cell>
          <cell r="AN20">
            <v>0</v>
          </cell>
          <cell r="AR20">
            <v>0</v>
          </cell>
          <cell r="AS20">
            <v>0</v>
          </cell>
          <cell r="AT20">
            <v>1</v>
          </cell>
          <cell r="AU20">
            <v>0</v>
          </cell>
          <cell r="AV20">
            <v>0</v>
          </cell>
          <cell r="AW20">
            <v>0</v>
          </cell>
          <cell r="AX20">
            <v>1</v>
          </cell>
          <cell r="AY20">
            <v>1</v>
          </cell>
          <cell r="AZ20">
            <v>1</v>
          </cell>
          <cell r="BA20">
            <v>0</v>
          </cell>
          <cell r="BB20">
            <v>2</v>
          </cell>
          <cell r="BC20">
            <v>0</v>
          </cell>
          <cell r="BD20">
            <v>0</v>
          </cell>
          <cell r="BH20">
            <v>0</v>
          </cell>
          <cell r="BL20">
            <v>0</v>
          </cell>
          <cell r="BP20">
            <v>0</v>
          </cell>
          <cell r="BQ20">
            <v>0</v>
          </cell>
          <cell r="BR20">
            <v>1</v>
          </cell>
          <cell r="BS20">
            <v>0</v>
          </cell>
          <cell r="BT20">
            <v>0</v>
          </cell>
          <cell r="BY20">
            <v>3</v>
          </cell>
          <cell r="BZ20">
            <v>1</v>
          </cell>
          <cell r="CA20">
            <v>4</v>
          </cell>
          <cell r="CJ20">
            <v>0</v>
          </cell>
        </row>
        <row r="21">
          <cell r="F21">
            <v>6</v>
          </cell>
          <cell r="G21">
            <v>4</v>
          </cell>
          <cell r="H21">
            <v>2</v>
          </cell>
          <cell r="I21">
            <v>0</v>
          </cell>
          <cell r="L21">
            <v>1</v>
          </cell>
          <cell r="Q21">
            <v>3</v>
          </cell>
          <cell r="R21">
            <v>3</v>
          </cell>
          <cell r="U21">
            <v>27</v>
          </cell>
          <cell r="V21">
            <v>29</v>
          </cell>
          <cell r="AN21">
            <v>0</v>
          </cell>
          <cell r="AR21">
            <v>0</v>
          </cell>
          <cell r="AV21">
            <v>0</v>
          </cell>
          <cell r="AW21">
            <v>1</v>
          </cell>
          <cell r="AX21">
            <v>2</v>
          </cell>
          <cell r="AY21">
            <v>0</v>
          </cell>
          <cell r="AZ21">
            <v>1</v>
          </cell>
          <cell r="BA21">
            <v>0</v>
          </cell>
          <cell r="BB21">
            <v>1</v>
          </cell>
          <cell r="BC21">
            <v>0</v>
          </cell>
          <cell r="BD21">
            <v>0</v>
          </cell>
          <cell r="BH21">
            <v>0</v>
          </cell>
          <cell r="BI21">
            <v>0</v>
          </cell>
          <cell r="BJ21">
            <v>1</v>
          </cell>
          <cell r="BK21">
            <v>0</v>
          </cell>
          <cell r="BL21">
            <v>0</v>
          </cell>
          <cell r="BM21">
            <v>3</v>
          </cell>
          <cell r="BN21">
            <v>1</v>
          </cell>
          <cell r="BO21">
            <v>2</v>
          </cell>
          <cell r="BP21">
            <v>5</v>
          </cell>
          <cell r="BQ21">
            <v>0</v>
          </cell>
          <cell r="BR21">
            <v>1</v>
          </cell>
          <cell r="BS21">
            <v>0</v>
          </cell>
          <cell r="BT21">
            <v>0</v>
          </cell>
          <cell r="CJ21">
            <v>0</v>
          </cell>
        </row>
        <row r="22">
          <cell r="F22">
            <v>6</v>
          </cell>
          <cell r="G22">
            <v>6</v>
          </cell>
          <cell r="H22">
            <v>6</v>
          </cell>
          <cell r="I22">
            <v>0</v>
          </cell>
          <cell r="K22">
            <v>1</v>
          </cell>
          <cell r="P22">
            <v>1</v>
          </cell>
          <cell r="Q22">
            <v>3</v>
          </cell>
          <cell r="R22">
            <v>3</v>
          </cell>
          <cell r="U22">
            <v>27</v>
          </cell>
          <cell r="V22">
            <v>29</v>
          </cell>
          <cell r="AN22">
            <v>0</v>
          </cell>
          <cell r="AR22">
            <v>0</v>
          </cell>
          <cell r="AV22">
            <v>0</v>
          </cell>
          <cell r="AW22">
            <v>3</v>
          </cell>
          <cell r="AX22">
            <v>2</v>
          </cell>
          <cell r="AY22">
            <v>1</v>
          </cell>
          <cell r="AZ22">
            <v>4</v>
          </cell>
          <cell r="BA22">
            <v>2</v>
          </cell>
          <cell r="BB22">
            <v>1</v>
          </cell>
          <cell r="BC22">
            <v>0</v>
          </cell>
          <cell r="BD22">
            <v>2</v>
          </cell>
          <cell r="BH22">
            <v>0</v>
          </cell>
          <cell r="BI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0</v>
          </cell>
          <cell r="BN22">
            <v>1</v>
          </cell>
          <cell r="BO22">
            <v>4</v>
          </cell>
          <cell r="BP22">
            <v>4</v>
          </cell>
          <cell r="BQ22">
            <v>1</v>
          </cell>
          <cell r="BR22">
            <v>1</v>
          </cell>
          <cell r="BS22">
            <v>0</v>
          </cell>
          <cell r="BT22">
            <v>1</v>
          </cell>
          <cell r="CJ22">
            <v>0</v>
          </cell>
        </row>
        <row r="23">
          <cell r="F23">
            <v>6</v>
          </cell>
          <cell r="G23">
            <v>1</v>
          </cell>
          <cell r="H23">
            <v>6</v>
          </cell>
          <cell r="I23">
            <v>1</v>
          </cell>
          <cell r="P23">
            <v>2</v>
          </cell>
          <cell r="Q23">
            <v>6</v>
          </cell>
          <cell r="U23">
            <v>38</v>
          </cell>
          <cell r="V23">
            <v>15</v>
          </cell>
          <cell r="AK23">
            <v>0</v>
          </cell>
          <cell r="AL23">
            <v>1</v>
          </cell>
          <cell r="AM23">
            <v>0</v>
          </cell>
          <cell r="AN23">
            <v>0</v>
          </cell>
          <cell r="AR23">
            <v>0</v>
          </cell>
          <cell r="AV23">
            <v>0</v>
          </cell>
          <cell r="AZ23">
            <v>0</v>
          </cell>
          <cell r="BA23">
            <v>0</v>
          </cell>
          <cell r="BB23">
            <v>1</v>
          </cell>
          <cell r="BC23">
            <v>1</v>
          </cell>
          <cell r="BD23">
            <v>1</v>
          </cell>
          <cell r="BH23">
            <v>0</v>
          </cell>
          <cell r="BI23">
            <v>0</v>
          </cell>
          <cell r="BJ23">
            <v>1</v>
          </cell>
          <cell r="BK23">
            <v>0</v>
          </cell>
          <cell r="BL23">
            <v>0</v>
          </cell>
          <cell r="BM23">
            <v>0</v>
          </cell>
          <cell r="BN23">
            <v>2</v>
          </cell>
          <cell r="BO23">
            <v>3</v>
          </cell>
          <cell r="BP23">
            <v>3</v>
          </cell>
          <cell r="BT23">
            <v>0</v>
          </cell>
          <cell r="BY23">
            <v>1</v>
          </cell>
          <cell r="BZ23">
            <v>1</v>
          </cell>
          <cell r="CA23">
            <v>3</v>
          </cell>
          <cell r="CJ23">
            <v>0</v>
          </cell>
        </row>
        <row r="24">
          <cell r="F24">
            <v>6</v>
          </cell>
          <cell r="G24">
            <v>8</v>
          </cell>
          <cell r="H24">
            <v>1</v>
          </cell>
          <cell r="I24">
            <v>0</v>
          </cell>
          <cell r="K24">
            <v>1</v>
          </cell>
          <cell r="L24">
            <v>1</v>
          </cell>
          <cell r="O24">
            <v>1</v>
          </cell>
          <cell r="Q24">
            <v>6</v>
          </cell>
          <cell r="U24">
            <v>38</v>
          </cell>
          <cell r="V24">
            <v>15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R24">
            <v>0</v>
          </cell>
          <cell r="AV24">
            <v>0</v>
          </cell>
          <cell r="AZ24">
            <v>0</v>
          </cell>
          <cell r="BA24">
            <v>2</v>
          </cell>
          <cell r="BB24">
            <v>1</v>
          </cell>
          <cell r="BC24">
            <v>1</v>
          </cell>
          <cell r="BD24">
            <v>3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4</v>
          </cell>
          <cell r="BN24">
            <v>2</v>
          </cell>
          <cell r="BO24">
            <v>0</v>
          </cell>
          <cell r="BP24">
            <v>4</v>
          </cell>
          <cell r="BT24">
            <v>0</v>
          </cell>
          <cell r="BY24">
            <v>2</v>
          </cell>
          <cell r="BZ24">
            <v>1</v>
          </cell>
          <cell r="CA24">
            <v>0</v>
          </cell>
          <cell r="CJ24">
            <v>0</v>
          </cell>
        </row>
        <row r="25">
          <cell r="F25">
            <v>6</v>
          </cell>
          <cell r="G25">
            <v>2</v>
          </cell>
          <cell r="H25">
            <v>3</v>
          </cell>
          <cell r="I25">
            <v>1</v>
          </cell>
          <cell r="R25">
            <v>6</v>
          </cell>
          <cell r="U25">
            <v>13</v>
          </cell>
          <cell r="V25">
            <v>45</v>
          </cell>
          <cell r="AK25">
            <v>0</v>
          </cell>
          <cell r="AL25">
            <v>1</v>
          </cell>
          <cell r="AM25">
            <v>0</v>
          </cell>
          <cell r="AN25">
            <v>0</v>
          </cell>
          <cell r="AR25">
            <v>0</v>
          </cell>
          <cell r="AS25">
            <v>1</v>
          </cell>
          <cell r="AT25">
            <v>2</v>
          </cell>
          <cell r="AU25">
            <v>3</v>
          </cell>
          <cell r="AV25">
            <v>4</v>
          </cell>
          <cell r="AZ25">
            <v>0</v>
          </cell>
          <cell r="BA25">
            <v>0</v>
          </cell>
          <cell r="BB25">
            <v>1</v>
          </cell>
          <cell r="BC25">
            <v>0</v>
          </cell>
          <cell r="BD25">
            <v>0</v>
          </cell>
          <cell r="BH25">
            <v>0</v>
          </cell>
          <cell r="BI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0</v>
          </cell>
          <cell r="BP25">
            <v>1</v>
          </cell>
          <cell r="BT25">
            <v>0</v>
          </cell>
          <cell r="CJ25">
            <v>0</v>
          </cell>
        </row>
        <row r="26">
          <cell r="F26">
            <v>6</v>
          </cell>
          <cell r="G26">
            <v>2</v>
          </cell>
          <cell r="H26">
            <v>4</v>
          </cell>
          <cell r="I26">
            <v>2</v>
          </cell>
          <cell r="N26">
            <v>1</v>
          </cell>
          <cell r="O26">
            <v>1</v>
          </cell>
          <cell r="Q26">
            <v>2</v>
          </cell>
          <cell r="R26">
            <v>3</v>
          </cell>
          <cell r="S26">
            <v>1</v>
          </cell>
          <cell r="U26">
            <v>24</v>
          </cell>
          <cell r="V26">
            <v>23</v>
          </cell>
          <cell r="AK26">
            <v>1</v>
          </cell>
          <cell r="AL26">
            <v>1</v>
          </cell>
          <cell r="AM26">
            <v>1</v>
          </cell>
          <cell r="AN26">
            <v>2</v>
          </cell>
          <cell r="AR26">
            <v>0</v>
          </cell>
          <cell r="AS26">
            <v>0</v>
          </cell>
          <cell r="AT26">
            <v>1</v>
          </cell>
          <cell r="AU26">
            <v>0</v>
          </cell>
          <cell r="AV26">
            <v>0</v>
          </cell>
          <cell r="AW26">
            <v>0</v>
          </cell>
          <cell r="AX26">
            <v>1</v>
          </cell>
          <cell r="AY26">
            <v>1</v>
          </cell>
          <cell r="AZ26">
            <v>1</v>
          </cell>
          <cell r="BD26">
            <v>0</v>
          </cell>
          <cell r="BH26">
            <v>0</v>
          </cell>
          <cell r="BL26">
            <v>0</v>
          </cell>
          <cell r="BP26">
            <v>0</v>
          </cell>
          <cell r="BQ26">
            <v>0</v>
          </cell>
          <cell r="BR26">
            <v>2</v>
          </cell>
          <cell r="BS26">
            <v>2</v>
          </cell>
          <cell r="BT26">
            <v>2</v>
          </cell>
          <cell r="BY26">
            <v>1</v>
          </cell>
          <cell r="BZ26">
            <v>1</v>
          </cell>
          <cell r="CA26">
            <v>2</v>
          </cell>
          <cell r="CJ26">
            <v>0</v>
          </cell>
        </row>
        <row r="27">
          <cell r="F27">
            <v>6</v>
          </cell>
          <cell r="G27">
            <v>0</v>
          </cell>
          <cell r="H27">
            <v>8</v>
          </cell>
          <cell r="I27">
            <v>2</v>
          </cell>
          <cell r="L27">
            <v>3</v>
          </cell>
          <cell r="P27">
            <v>1</v>
          </cell>
          <cell r="Q27">
            <v>6</v>
          </cell>
          <cell r="U27">
            <v>38</v>
          </cell>
          <cell r="V27">
            <v>15</v>
          </cell>
          <cell r="AK27">
            <v>0</v>
          </cell>
          <cell r="AL27">
            <v>1</v>
          </cell>
          <cell r="AM27">
            <v>0</v>
          </cell>
          <cell r="AN27">
            <v>0</v>
          </cell>
          <cell r="AR27">
            <v>0</v>
          </cell>
          <cell r="AV27">
            <v>0</v>
          </cell>
          <cell r="AZ27">
            <v>0</v>
          </cell>
          <cell r="BA27">
            <v>0</v>
          </cell>
          <cell r="BB27">
            <v>1</v>
          </cell>
          <cell r="BC27">
            <v>2</v>
          </cell>
          <cell r="BD27">
            <v>2</v>
          </cell>
          <cell r="BH27">
            <v>0</v>
          </cell>
          <cell r="BI27">
            <v>0</v>
          </cell>
          <cell r="BJ27">
            <v>1</v>
          </cell>
          <cell r="BK27">
            <v>3</v>
          </cell>
          <cell r="BL27">
            <v>3</v>
          </cell>
          <cell r="BM27">
            <v>0</v>
          </cell>
          <cell r="BN27">
            <v>2</v>
          </cell>
          <cell r="BO27">
            <v>2</v>
          </cell>
          <cell r="BP27">
            <v>2</v>
          </cell>
          <cell r="BT27">
            <v>0</v>
          </cell>
          <cell r="BY27">
            <v>0</v>
          </cell>
          <cell r="BZ27">
            <v>1</v>
          </cell>
          <cell r="CA27">
            <v>3</v>
          </cell>
          <cell r="CJ27">
            <v>0</v>
          </cell>
        </row>
        <row r="28">
          <cell r="F28">
            <v>3</v>
          </cell>
          <cell r="G28">
            <v>4</v>
          </cell>
          <cell r="H28">
            <v>1</v>
          </cell>
          <cell r="I28">
            <v>0</v>
          </cell>
          <cell r="R28">
            <v>3</v>
          </cell>
          <cell r="U28">
            <v>8</v>
          </cell>
          <cell r="V28">
            <v>13</v>
          </cell>
          <cell r="AN28">
            <v>0</v>
          </cell>
          <cell r="AR28">
            <v>0</v>
          </cell>
          <cell r="AS28">
            <v>2</v>
          </cell>
          <cell r="AT28">
            <v>1</v>
          </cell>
          <cell r="AU28">
            <v>1</v>
          </cell>
          <cell r="AV28">
            <v>3</v>
          </cell>
          <cell r="AZ28">
            <v>0</v>
          </cell>
          <cell r="BD28">
            <v>0</v>
          </cell>
          <cell r="BH28">
            <v>0</v>
          </cell>
          <cell r="BI28">
            <v>1</v>
          </cell>
          <cell r="BJ28">
            <v>1</v>
          </cell>
          <cell r="BK28">
            <v>0</v>
          </cell>
          <cell r="BL28">
            <v>1</v>
          </cell>
          <cell r="BM28">
            <v>1</v>
          </cell>
          <cell r="BN28">
            <v>1</v>
          </cell>
          <cell r="BO28">
            <v>0</v>
          </cell>
          <cell r="BP28">
            <v>1</v>
          </cell>
          <cell r="BT28">
            <v>0</v>
          </cell>
          <cell r="CJ28">
            <v>0</v>
          </cell>
        </row>
        <row r="29">
          <cell r="F29">
            <v>4</v>
          </cell>
          <cell r="G29">
            <v>2</v>
          </cell>
          <cell r="H29">
            <v>2</v>
          </cell>
          <cell r="I29">
            <v>2</v>
          </cell>
          <cell r="Q29">
            <v>1</v>
          </cell>
          <cell r="R29">
            <v>3</v>
          </cell>
          <cell r="U29">
            <v>13</v>
          </cell>
          <cell r="V29">
            <v>23</v>
          </cell>
          <cell r="AN29">
            <v>0</v>
          </cell>
          <cell r="AO29">
            <v>1</v>
          </cell>
          <cell r="AP29">
            <v>1</v>
          </cell>
          <cell r="AQ29">
            <v>1</v>
          </cell>
          <cell r="AR29">
            <v>2</v>
          </cell>
          <cell r="AS29">
            <v>1</v>
          </cell>
          <cell r="AT29">
            <v>1</v>
          </cell>
          <cell r="AU29">
            <v>1</v>
          </cell>
          <cell r="AV29">
            <v>2</v>
          </cell>
          <cell r="AZ29">
            <v>0</v>
          </cell>
          <cell r="BD29">
            <v>0</v>
          </cell>
          <cell r="BH29">
            <v>0</v>
          </cell>
          <cell r="BI29">
            <v>0</v>
          </cell>
          <cell r="BJ29">
            <v>1</v>
          </cell>
          <cell r="BK29">
            <v>2</v>
          </cell>
          <cell r="BL29">
            <v>2</v>
          </cell>
          <cell r="BP29">
            <v>0</v>
          </cell>
          <cell r="BQ29">
            <v>0</v>
          </cell>
          <cell r="BR29">
            <v>1</v>
          </cell>
          <cell r="BS29">
            <v>0</v>
          </cell>
          <cell r="BT29">
            <v>0</v>
          </cell>
          <cell r="CJ29">
            <v>0</v>
          </cell>
        </row>
        <row r="30">
          <cell r="F30">
            <v>6</v>
          </cell>
          <cell r="G30">
            <v>3</v>
          </cell>
          <cell r="H30">
            <v>4</v>
          </cell>
          <cell r="I30">
            <v>1</v>
          </cell>
          <cell r="L30">
            <v>1</v>
          </cell>
          <cell r="Q30">
            <v>5</v>
          </cell>
          <cell r="R30">
            <v>1</v>
          </cell>
          <cell r="U30">
            <v>38</v>
          </cell>
          <cell r="V30">
            <v>19</v>
          </cell>
          <cell r="AN30">
            <v>0</v>
          </cell>
          <cell r="AR30">
            <v>0</v>
          </cell>
          <cell r="AV30">
            <v>0</v>
          </cell>
          <cell r="AZ30">
            <v>0</v>
          </cell>
          <cell r="BA30">
            <v>0</v>
          </cell>
          <cell r="BB30">
            <v>1</v>
          </cell>
          <cell r="BC30">
            <v>1</v>
          </cell>
          <cell r="BD30">
            <v>1</v>
          </cell>
          <cell r="BH30">
            <v>0</v>
          </cell>
          <cell r="BI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0</v>
          </cell>
          <cell r="BN30">
            <v>1</v>
          </cell>
          <cell r="BO30">
            <v>0</v>
          </cell>
          <cell r="BP30">
            <v>0</v>
          </cell>
          <cell r="BQ30">
            <v>3</v>
          </cell>
          <cell r="BR30">
            <v>3</v>
          </cell>
          <cell r="BS30">
            <v>3</v>
          </cell>
          <cell r="BT30">
            <v>6</v>
          </cell>
          <cell r="CJ30">
            <v>0</v>
          </cell>
        </row>
        <row r="31">
          <cell r="F31">
            <v>6</v>
          </cell>
          <cell r="G31">
            <v>6</v>
          </cell>
          <cell r="H31">
            <v>2</v>
          </cell>
          <cell r="I31">
            <v>0</v>
          </cell>
          <cell r="K31">
            <v>1</v>
          </cell>
          <cell r="L31">
            <v>1</v>
          </cell>
          <cell r="Q31">
            <v>3</v>
          </cell>
          <cell r="R31">
            <v>3</v>
          </cell>
          <cell r="U31">
            <v>20</v>
          </cell>
          <cell r="V31">
            <v>27</v>
          </cell>
          <cell r="AN31">
            <v>0</v>
          </cell>
          <cell r="AO31">
            <v>1</v>
          </cell>
          <cell r="AP31">
            <v>1</v>
          </cell>
          <cell r="AQ31">
            <v>1</v>
          </cell>
          <cell r="AR31">
            <v>2</v>
          </cell>
          <cell r="AS31">
            <v>0</v>
          </cell>
          <cell r="AT31">
            <v>1</v>
          </cell>
          <cell r="AU31">
            <v>1</v>
          </cell>
          <cell r="AV31">
            <v>1</v>
          </cell>
          <cell r="AW31">
            <v>3</v>
          </cell>
          <cell r="AX31">
            <v>1</v>
          </cell>
          <cell r="AY31">
            <v>0</v>
          </cell>
          <cell r="AZ31">
            <v>3</v>
          </cell>
          <cell r="BD31">
            <v>0</v>
          </cell>
          <cell r="BH31">
            <v>0</v>
          </cell>
          <cell r="BI31">
            <v>1</v>
          </cell>
          <cell r="BJ31">
            <v>2</v>
          </cell>
          <cell r="BK31">
            <v>0</v>
          </cell>
          <cell r="BL31">
            <v>1</v>
          </cell>
          <cell r="BP31">
            <v>0</v>
          </cell>
          <cell r="BQ31">
            <v>1</v>
          </cell>
          <cell r="BR31">
            <v>1</v>
          </cell>
          <cell r="BS31">
            <v>0</v>
          </cell>
          <cell r="BT31">
            <v>1</v>
          </cell>
          <cell r="CJ31">
            <v>0</v>
          </cell>
        </row>
        <row r="32">
          <cell r="F32">
            <v>6</v>
          </cell>
          <cell r="G32">
            <v>3</v>
          </cell>
          <cell r="H32">
            <v>2</v>
          </cell>
          <cell r="I32">
            <v>1</v>
          </cell>
          <cell r="Q32">
            <v>2</v>
          </cell>
          <cell r="R32">
            <v>4</v>
          </cell>
          <cell r="U32">
            <v>18</v>
          </cell>
          <cell r="V32">
            <v>24</v>
          </cell>
          <cell r="AN32">
            <v>0</v>
          </cell>
          <cell r="AO32">
            <v>0</v>
          </cell>
          <cell r="AP32">
            <v>1</v>
          </cell>
          <cell r="AQ32">
            <v>0</v>
          </cell>
          <cell r="AR32">
            <v>0</v>
          </cell>
          <cell r="AS32">
            <v>0</v>
          </cell>
          <cell r="AT32">
            <v>1</v>
          </cell>
          <cell r="AU32">
            <v>1</v>
          </cell>
          <cell r="AV32">
            <v>1</v>
          </cell>
          <cell r="AW32">
            <v>1</v>
          </cell>
          <cell r="AX32">
            <v>1</v>
          </cell>
          <cell r="AY32">
            <v>1</v>
          </cell>
          <cell r="AZ32">
            <v>2</v>
          </cell>
          <cell r="BD32">
            <v>0</v>
          </cell>
          <cell r="BH32">
            <v>0</v>
          </cell>
          <cell r="BL32">
            <v>0</v>
          </cell>
          <cell r="BM32">
            <v>2</v>
          </cell>
          <cell r="BN32">
            <v>2</v>
          </cell>
          <cell r="BO32">
            <v>0</v>
          </cell>
          <cell r="BP32">
            <v>2</v>
          </cell>
          <cell r="BQ32">
            <v>0</v>
          </cell>
          <cell r="BR32">
            <v>1</v>
          </cell>
          <cell r="BS32">
            <v>1</v>
          </cell>
          <cell r="BT32">
            <v>1</v>
          </cell>
          <cell r="CJ32">
            <v>0</v>
          </cell>
        </row>
        <row r="33">
          <cell r="F33">
            <v>6</v>
          </cell>
          <cell r="G33">
            <v>3</v>
          </cell>
          <cell r="H33">
            <v>2</v>
          </cell>
          <cell r="I33">
            <v>1</v>
          </cell>
          <cell r="R33">
            <v>6</v>
          </cell>
          <cell r="U33">
            <v>13</v>
          </cell>
          <cell r="V33">
            <v>45</v>
          </cell>
          <cell r="AK33">
            <v>1</v>
          </cell>
          <cell r="AL33">
            <v>1</v>
          </cell>
          <cell r="AM33">
            <v>0</v>
          </cell>
          <cell r="AN33">
            <v>1</v>
          </cell>
          <cell r="AR33">
            <v>0</v>
          </cell>
          <cell r="AS33">
            <v>1</v>
          </cell>
          <cell r="AT33">
            <v>2</v>
          </cell>
          <cell r="AU33">
            <v>1</v>
          </cell>
          <cell r="AV33">
            <v>2</v>
          </cell>
          <cell r="AZ33">
            <v>0</v>
          </cell>
          <cell r="BA33">
            <v>1</v>
          </cell>
          <cell r="BB33">
            <v>1</v>
          </cell>
          <cell r="BC33">
            <v>1</v>
          </cell>
          <cell r="BD33">
            <v>2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1</v>
          </cell>
          <cell r="BO33">
            <v>1</v>
          </cell>
          <cell r="BP33">
            <v>1</v>
          </cell>
          <cell r="BT33">
            <v>0</v>
          </cell>
          <cell r="CJ33">
            <v>0</v>
          </cell>
        </row>
        <row r="34">
          <cell r="F34">
            <v>6</v>
          </cell>
          <cell r="G34">
            <v>4</v>
          </cell>
          <cell r="H34">
            <v>2</v>
          </cell>
          <cell r="I34">
            <v>4</v>
          </cell>
          <cell r="K34">
            <v>1</v>
          </cell>
          <cell r="L34">
            <v>2</v>
          </cell>
          <cell r="Q34">
            <v>3</v>
          </cell>
          <cell r="R34">
            <v>3</v>
          </cell>
          <cell r="U34">
            <v>27</v>
          </cell>
          <cell r="V34">
            <v>29</v>
          </cell>
          <cell r="AN34">
            <v>0</v>
          </cell>
          <cell r="AR34">
            <v>0</v>
          </cell>
          <cell r="AV34">
            <v>0</v>
          </cell>
          <cell r="AW34">
            <v>1</v>
          </cell>
          <cell r="AX34">
            <v>2</v>
          </cell>
          <cell r="AY34">
            <v>1</v>
          </cell>
          <cell r="AZ34">
            <v>2</v>
          </cell>
          <cell r="BA34">
            <v>0</v>
          </cell>
          <cell r="BB34">
            <v>1</v>
          </cell>
          <cell r="BC34">
            <v>1</v>
          </cell>
          <cell r="BD34">
            <v>1</v>
          </cell>
          <cell r="BH34">
            <v>0</v>
          </cell>
          <cell r="BI34">
            <v>2</v>
          </cell>
          <cell r="BJ34">
            <v>1</v>
          </cell>
          <cell r="BK34">
            <v>1</v>
          </cell>
          <cell r="BL34">
            <v>3</v>
          </cell>
          <cell r="BM34">
            <v>0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2</v>
          </cell>
          <cell r="BT34">
            <v>3</v>
          </cell>
          <cell r="CJ34">
            <v>0</v>
          </cell>
        </row>
        <row r="35">
          <cell r="F35">
            <v>6</v>
          </cell>
          <cell r="G35">
            <v>1</v>
          </cell>
          <cell r="H35">
            <v>2</v>
          </cell>
          <cell r="I35">
            <v>2</v>
          </cell>
          <cell r="K35">
            <v>1</v>
          </cell>
          <cell r="Q35">
            <v>2</v>
          </cell>
          <cell r="R35">
            <v>4</v>
          </cell>
          <cell r="U35">
            <v>18</v>
          </cell>
          <cell r="V35">
            <v>24</v>
          </cell>
          <cell r="AN35">
            <v>0</v>
          </cell>
          <cell r="AO35">
            <v>0</v>
          </cell>
          <cell r="AP35">
            <v>1</v>
          </cell>
          <cell r="AQ35">
            <v>1</v>
          </cell>
          <cell r="AR35">
            <v>1</v>
          </cell>
          <cell r="AS35">
            <v>0</v>
          </cell>
          <cell r="AT35">
            <v>1</v>
          </cell>
          <cell r="AU35">
            <v>2</v>
          </cell>
          <cell r="AV35">
            <v>2</v>
          </cell>
          <cell r="AW35">
            <v>0</v>
          </cell>
          <cell r="AX35">
            <v>1</v>
          </cell>
          <cell r="AY35">
            <v>1</v>
          </cell>
          <cell r="AZ35">
            <v>1</v>
          </cell>
          <cell r="BD35">
            <v>0</v>
          </cell>
          <cell r="BH35">
            <v>0</v>
          </cell>
          <cell r="BL35">
            <v>0</v>
          </cell>
          <cell r="BM35">
            <v>1</v>
          </cell>
          <cell r="BN35">
            <v>2</v>
          </cell>
          <cell r="BO35">
            <v>0</v>
          </cell>
          <cell r="BP35">
            <v>1</v>
          </cell>
          <cell r="BQ35">
            <v>0</v>
          </cell>
          <cell r="BR35">
            <v>1</v>
          </cell>
          <cell r="BS35">
            <v>0</v>
          </cell>
          <cell r="BT35">
            <v>0</v>
          </cell>
          <cell r="CJ35">
            <v>0</v>
          </cell>
        </row>
        <row r="36">
          <cell r="F36">
            <v>6</v>
          </cell>
          <cell r="G36">
            <v>0</v>
          </cell>
          <cell r="H36">
            <v>3</v>
          </cell>
          <cell r="I36">
            <v>5</v>
          </cell>
          <cell r="L36">
            <v>2</v>
          </cell>
          <cell r="P36">
            <v>1</v>
          </cell>
          <cell r="Q36">
            <v>6</v>
          </cell>
          <cell r="U36">
            <v>38</v>
          </cell>
          <cell r="V36">
            <v>15</v>
          </cell>
          <cell r="AK36">
            <v>0</v>
          </cell>
          <cell r="AL36">
            <v>1</v>
          </cell>
          <cell r="AM36">
            <v>1</v>
          </cell>
          <cell r="AN36">
            <v>1</v>
          </cell>
          <cell r="AR36">
            <v>0</v>
          </cell>
          <cell r="AV36">
            <v>0</v>
          </cell>
          <cell r="AZ36">
            <v>0</v>
          </cell>
          <cell r="BA36">
            <v>0</v>
          </cell>
          <cell r="BB36">
            <v>1</v>
          </cell>
          <cell r="BC36">
            <v>2</v>
          </cell>
          <cell r="BD36">
            <v>2</v>
          </cell>
          <cell r="BH36">
            <v>0</v>
          </cell>
          <cell r="BI36">
            <v>0</v>
          </cell>
          <cell r="BJ36">
            <v>1</v>
          </cell>
          <cell r="BK36">
            <v>0</v>
          </cell>
          <cell r="BL36">
            <v>0</v>
          </cell>
          <cell r="BM36">
            <v>0</v>
          </cell>
          <cell r="BN36">
            <v>2</v>
          </cell>
          <cell r="BO36">
            <v>2</v>
          </cell>
          <cell r="BP36">
            <v>2</v>
          </cell>
          <cell r="BT36">
            <v>0</v>
          </cell>
          <cell r="BY36">
            <v>0</v>
          </cell>
          <cell r="BZ36">
            <v>1</v>
          </cell>
          <cell r="CA36">
            <v>3</v>
          </cell>
          <cell r="CJ36">
            <v>0</v>
          </cell>
        </row>
        <row r="37">
          <cell r="F37">
            <v>6</v>
          </cell>
          <cell r="G37">
            <v>1</v>
          </cell>
          <cell r="H37">
            <v>1</v>
          </cell>
          <cell r="I37">
            <v>5</v>
          </cell>
          <cell r="P37">
            <v>1</v>
          </cell>
          <cell r="Q37">
            <v>6</v>
          </cell>
          <cell r="U37">
            <v>38</v>
          </cell>
          <cell r="V37">
            <v>15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R37">
            <v>0</v>
          </cell>
          <cell r="AV37">
            <v>0</v>
          </cell>
          <cell r="AZ37">
            <v>0</v>
          </cell>
          <cell r="BA37">
            <v>0</v>
          </cell>
          <cell r="BB37">
            <v>1</v>
          </cell>
          <cell r="BC37">
            <v>1</v>
          </cell>
          <cell r="BD37">
            <v>1</v>
          </cell>
          <cell r="BH37">
            <v>0</v>
          </cell>
          <cell r="BI37">
            <v>0</v>
          </cell>
          <cell r="BJ37">
            <v>1</v>
          </cell>
          <cell r="BK37">
            <v>2</v>
          </cell>
          <cell r="BL37">
            <v>2</v>
          </cell>
          <cell r="BM37">
            <v>0</v>
          </cell>
          <cell r="BN37">
            <v>2</v>
          </cell>
          <cell r="BO37">
            <v>1</v>
          </cell>
          <cell r="BP37">
            <v>1</v>
          </cell>
          <cell r="BT37">
            <v>0</v>
          </cell>
          <cell r="BY37">
            <v>1</v>
          </cell>
          <cell r="BZ37">
            <v>1</v>
          </cell>
          <cell r="CA37">
            <v>2</v>
          </cell>
          <cell r="CJ37">
            <v>0</v>
          </cell>
        </row>
        <row r="38">
          <cell r="F38">
            <v>6</v>
          </cell>
          <cell r="G38">
            <v>4</v>
          </cell>
          <cell r="H38">
            <v>1</v>
          </cell>
          <cell r="I38">
            <v>0</v>
          </cell>
          <cell r="Q38">
            <v>3</v>
          </cell>
          <cell r="R38">
            <v>3</v>
          </cell>
          <cell r="U38">
            <v>20</v>
          </cell>
          <cell r="V38">
            <v>27</v>
          </cell>
          <cell r="AN38">
            <v>0</v>
          </cell>
          <cell r="AO38">
            <v>1</v>
          </cell>
          <cell r="AP38">
            <v>1</v>
          </cell>
          <cell r="AQ38">
            <v>0</v>
          </cell>
          <cell r="AR38">
            <v>1</v>
          </cell>
          <cell r="AS38">
            <v>1</v>
          </cell>
          <cell r="AT38">
            <v>1</v>
          </cell>
          <cell r="AU38">
            <v>1</v>
          </cell>
          <cell r="AV38">
            <v>2</v>
          </cell>
          <cell r="AW38">
            <v>0</v>
          </cell>
          <cell r="AX38">
            <v>1</v>
          </cell>
          <cell r="AY38">
            <v>0</v>
          </cell>
          <cell r="AZ38">
            <v>0</v>
          </cell>
          <cell r="BD38">
            <v>0</v>
          </cell>
          <cell r="BH38">
            <v>0</v>
          </cell>
          <cell r="BI38">
            <v>1</v>
          </cell>
          <cell r="BJ38">
            <v>2</v>
          </cell>
          <cell r="BK38">
            <v>0</v>
          </cell>
          <cell r="BL38">
            <v>1</v>
          </cell>
          <cell r="BP38">
            <v>0</v>
          </cell>
          <cell r="BQ38">
            <v>1</v>
          </cell>
          <cell r="BR38">
            <v>1</v>
          </cell>
          <cell r="BS38">
            <v>0</v>
          </cell>
          <cell r="BT38">
            <v>1</v>
          </cell>
          <cell r="CJ38">
            <v>0</v>
          </cell>
        </row>
        <row r="39">
          <cell r="F39">
            <v>6</v>
          </cell>
          <cell r="G39">
            <v>2</v>
          </cell>
          <cell r="H39">
            <v>3</v>
          </cell>
          <cell r="I39">
            <v>1</v>
          </cell>
          <cell r="K39">
            <v>1</v>
          </cell>
          <cell r="O39">
            <v>1</v>
          </cell>
          <cell r="P39">
            <v>1</v>
          </cell>
          <cell r="Q39">
            <v>6</v>
          </cell>
          <cell r="U39">
            <v>38</v>
          </cell>
          <cell r="V39">
            <v>15</v>
          </cell>
          <cell r="AK39">
            <v>0</v>
          </cell>
          <cell r="AL39">
            <v>1</v>
          </cell>
          <cell r="AM39">
            <v>0</v>
          </cell>
          <cell r="AN39">
            <v>0</v>
          </cell>
          <cell r="AR39">
            <v>0</v>
          </cell>
          <cell r="AV39">
            <v>0</v>
          </cell>
          <cell r="AZ39">
            <v>0</v>
          </cell>
          <cell r="BA39">
            <v>2</v>
          </cell>
          <cell r="BB39">
            <v>1</v>
          </cell>
          <cell r="BC39">
            <v>0</v>
          </cell>
          <cell r="BD39">
            <v>2</v>
          </cell>
          <cell r="BH39">
            <v>0</v>
          </cell>
          <cell r="BI39">
            <v>0</v>
          </cell>
          <cell r="BJ39">
            <v>1</v>
          </cell>
          <cell r="BK39">
            <v>0</v>
          </cell>
          <cell r="BL39">
            <v>0</v>
          </cell>
          <cell r="BM39">
            <v>0</v>
          </cell>
          <cell r="BN39">
            <v>2</v>
          </cell>
          <cell r="BO39">
            <v>2</v>
          </cell>
          <cell r="BP39">
            <v>2</v>
          </cell>
          <cell r="BT39">
            <v>0</v>
          </cell>
          <cell r="BY39">
            <v>0</v>
          </cell>
          <cell r="BZ39">
            <v>1</v>
          </cell>
          <cell r="CA39">
            <v>2</v>
          </cell>
          <cell r="CJ39">
            <v>0</v>
          </cell>
        </row>
        <row r="40">
          <cell r="F40">
            <v>3</v>
          </cell>
          <cell r="G40">
            <v>3</v>
          </cell>
          <cell r="H40">
            <v>4</v>
          </cell>
          <cell r="I40">
            <v>0</v>
          </cell>
          <cell r="L40">
            <v>1</v>
          </cell>
          <cell r="Q40">
            <v>2</v>
          </cell>
          <cell r="R40">
            <v>1</v>
          </cell>
          <cell r="U40">
            <v>15</v>
          </cell>
          <cell r="V40">
            <v>10</v>
          </cell>
          <cell r="AN40">
            <v>0</v>
          </cell>
          <cell r="AR40">
            <v>0</v>
          </cell>
          <cell r="AV40">
            <v>0</v>
          </cell>
          <cell r="AW40">
            <v>0</v>
          </cell>
          <cell r="AX40">
            <v>1</v>
          </cell>
          <cell r="AY40">
            <v>0</v>
          </cell>
          <cell r="AZ40">
            <v>0</v>
          </cell>
          <cell r="BD40">
            <v>0</v>
          </cell>
          <cell r="BH40">
            <v>0</v>
          </cell>
          <cell r="BI40">
            <v>2</v>
          </cell>
          <cell r="BJ40">
            <v>1</v>
          </cell>
          <cell r="BK40">
            <v>3</v>
          </cell>
          <cell r="BL40">
            <v>5</v>
          </cell>
          <cell r="BM40">
            <v>1</v>
          </cell>
          <cell r="BN40">
            <v>1</v>
          </cell>
          <cell r="BO40">
            <v>1</v>
          </cell>
          <cell r="BP40">
            <v>2</v>
          </cell>
          <cell r="BT40">
            <v>0</v>
          </cell>
          <cell r="CJ40">
            <v>0</v>
          </cell>
        </row>
        <row r="41">
          <cell r="F41">
            <v>6</v>
          </cell>
          <cell r="G41">
            <v>1</v>
          </cell>
          <cell r="H41">
            <v>3</v>
          </cell>
          <cell r="I41">
            <v>1</v>
          </cell>
          <cell r="L41">
            <v>1</v>
          </cell>
          <cell r="Q41">
            <v>2</v>
          </cell>
          <cell r="R41">
            <v>3</v>
          </cell>
          <cell r="S41">
            <v>1</v>
          </cell>
          <cell r="U41">
            <v>24</v>
          </cell>
          <cell r="V41">
            <v>20</v>
          </cell>
          <cell r="AN41">
            <v>0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1</v>
          </cell>
          <cell r="AZ41">
            <v>1</v>
          </cell>
          <cell r="BA41">
            <v>1</v>
          </cell>
          <cell r="BB41">
            <v>2</v>
          </cell>
          <cell r="BC41">
            <v>0</v>
          </cell>
          <cell r="BD41">
            <v>1</v>
          </cell>
          <cell r="BH41">
            <v>0</v>
          </cell>
          <cell r="BL41">
            <v>0</v>
          </cell>
          <cell r="BP41">
            <v>0</v>
          </cell>
          <cell r="BQ41">
            <v>0</v>
          </cell>
          <cell r="BR41">
            <v>1</v>
          </cell>
          <cell r="BS41">
            <v>0</v>
          </cell>
          <cell r="BT41">
            <v>0</v>
          </cell>
          <cell r="BY41">
            <v>0</v>
          </cell>
          <cell r="BZ41">
            <v>1</v>
          </cell>
          <cell r="CA41">
            <v>3</v>
          </cell>
          <cell r="CJ41">
            <v>0</v>
          </cell>
        </row>
        <row r="42">
          <cell r="F42">
            <v>6</v>
          </cell>
          <cell r="G42">
            <v>0</v>
          </cell>
          <cell r="H42">
            <v>1</v>
          </cell>
          <cell r="I42">
            <v>2</v>
          </cell>
          <cell r="R42">
            <v>6</v>
          </cell>
          <cell r="U42">
            <v>13</v>
          </cell>
          <cell r="V42">
            <v>45</v>
          </cell>
          <cell r="AK42">
            <v>0</v>
          </cell>
          <cell r="AL42">
            <v>1</v>
          </cell>
          <cell r="AM42">
            <v>0</v>
          </cell>
          <cell r="AN42">
            <v>0</v>
          </cell>
          <cell r="AR42">
            <v>0</v>
          </cell>
          <cell r="AS42">
            <v>0</v>
          </cell>
          <cell r="AT42">
            <v>2</v>
          </cell>
          <cell r="AU42">
            <v>0</v>
          </cell>
          <cell r="AV42">
            <v>0</v>
          </cell>
          <cell r="AZ42">
            <v>0</v>
          </cell>
          <cell r="BA42">
            <v>0</v>
          </cell>
          <cell r="BB42">
            <v>1</v>
          </cell>
          <cell r="BC42">
            <v>2</v>
          </cell>
          <cell r="BD42">
            <v>2</v>
          </cell>
          <cell r="BH42">
            <v>0</v>
          </cell>
          <cell r="BI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1</v>
          </cell>
          <cell r="BO42">
            <v>0</v>
          </cell>
          <cell r="BP42">
            <v>0</v>
          </cell>
          <cell r="BT42">
            <v>0</v>
          </cell>
          <cell r="CJ42">
            <v>0</v>
          </cell>
        </row>
        <row r="43">
          <cell r="F43">
            <v>6</v>
          </cell>
          <cell r="G43">
            <v>1</v>
          </cell>
          <cell r="H43">
            <v>0</v>
          </cell>
          <cell r="I43">
            <v>3</v>
          </cell>
          <cell r="Q43">
            <v>3</v>
          </cell>
          <cell r="R43">
            <v>3</v>
          </cell>
          <cell r="U43">
            <v>27</v>
          </cell>
          <cell r="V43">
            <v>29</v>
          </cell>
          <cell r="AN43">
            <v>0</v>
          </cell>
          <cell r="AR43">
            <v>0</v>
          </cell>
          <cell r="AV43">
            <v>0</v>
          </cell>
          <cell r="AW43">
            <v>0</v>
          </cell>
          <cell r="AX43">
            <v>2</v>
          </cell>
          <cell r="AY43">
            <v>0</v>
          </cell>
          <cell r="AZ43">
            <v>0</v>
          </cell>
          <cell r="BA43">
            <v>0</v>
          </cell>
          <cell r="BB43">
            <v>1</v>
          </cell>
          <cell r="BC43">
            <v>0</v>
          </cell>
          <cell r="BD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1</v>
          </cell>
          <cell r="BM43">
            <v>0</v>
          </cell>
          <cell r="BN43">
            <v>1</v>
          </cell>
          <cell r="BO43">
            <v>2</v>
          </cell>
          <cell r="BP43">
            <v>2</v>
          </cell>
          <cell r="BQ43">
            <v>1</v>
          </cell>
          <cell r="BR43">
            <v>1</v>
          </cell>
          <cell r="BS43">
            <v>0</v>
          </cell>
          <cell r="BT43">
            <v>1</v>
          </cell>
          <cell r="CJ43">
            <v>0</v>
          </cell>
        </row>
        <row r="44">
          <cell r="F44">
            <v>3</v>
          </cell>
          <cell r="G44">
            <v>1</v>
          </cell>
          <cell r="H44">
            <v>0</v>
          </cell>
          <cell r="I44">
            <v>0</v>
          </cell>
          <cell r="Q44">
            <v>1</v>
          </cell>
          <cell r="R44">
            <v>2</v>
          </cell>
          <cell r="U44">
            <v>9</v>
          </cell>
          <cell r="V44">
            <v>10</v>
          </cell>
          <cell r="AN44">
            <v>0</v>
          </cell>
          <cell r="AR44">
            <v>0</v>
          </cell>
          <cell r="AV44">
            <v>0</v>
          </cell>
          <cell r="AW44">
            <v>0</v>
          </cell>
          <cell r="AX44">
            <v>1</v>
          </cell>
          <cell r="AY44">
            <v>0</v>
          </cell>
          <cell r="AZ44">
            <v>0</v>
          </cell>
          <cell r="BD44">
            <v>0</v>
          </cell>
          <cell r="BH44">
            <v>0</v>
          </cell>
          <cell r="BL44">
            <v>0</v>
          </cell>
          <cell r="BP44">
            <v>0</v>
          </cell>
          <cell r="BQ44">
            <v>1</v>
          </cell>
          <cell r="BR44">
            <v>2</v>
          </cell>
          <cell r="BS44">
            <v>0</v>
          </cell>
          <cell r="BT44">
            <v>1</v>
          </cell>
          <cell r="CJ44">
            <v>0</v>
          </cell>
        </row>
        <row r="45">
          <cell r="F45">
            <v>6</v>
          </cell>
          <cell r="G45">
            <v>2</v>
          </cell>
          <cell r="H45">
            <v>1</v>
          </cell>
          <cell r="I45">
            <v>2</v>
          </cell>
          <cell r="Q45">
            <v>5</v>
          </cell>
          <cell r="R45">
            <v>1</v>
          </cell>
          <cell r="U45">
            <v>38</v>
          </cell>
          <cell r="V45">
            <v>19</v>
          </cell>
          <cell r="AN45">
            <v>0</v>
          </cell>
          <cell r="AR45">
            <v>0</v>
          </cell>
          <cell r="AV45">
            <v>0</v>
          </cell>
          <cell r="AZ45">
            <v>0</v>
          </cell>
          <cell r="BA45">
            <v>0</v>
          </cell>
          <cell r="BB45">
            <v>1</v>
          </cell>
          <cell r="BC45">
            <v>0</v>
          </cell>
          <cell r="BD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1</v>
          </cell>
          <cell r="BL45">
            <v>1</v>
          </cell>
          <cell r="BM45">
            <v>0</v>
          </cell>
          <cell r="BN45">
            <v>1</v>
          </cell>
          <cell r="BO45">
            <v>0</v>
          </cell>
          <cell r="BP45">
            <v>0</v>
          </cell>
          <cell r="BQ45">
            <v>2</v>
          </cell>
          <cell r="BR45">
            <v>3</v>
          </cell>
          <cell r="BS45">
            <v>2</v>
          </cell>
          <cell r="BT45">
            <v>4</v>
          </cell>
          <cell r="CJ45">
            <v>0</v>
          </cell>
        </row>
        <row r="46">
          <cell r="F46">
            <v>6</v>
          </cell>
          <cell r="G46">
            <v>1</v>
          </cell>
          <cell r="H46">
            <v>1</v>
          </cell>
          <cell r="I46">
            <v>2</v>
          </cell>
          <cell r="Q46">
            <v>3</v>
          </cell>
          <cell r="R46">
            <v>3</v>
          </cell>
          <cell r="U46">
            <v>20</v>
          </cell>
          <cell r="V46">
            <v>27</v>
          </cell>
          <cell r="AN46">
            <v>0</v>
          </cell>
          <cell r="AO46">
            <v>1</v>
          </cell>
          <cell r="AP46">
            <v>1</v>
          </cell>
          <cell r="AQ46">
            <v>2</v>
          </cell>
          <cell r="AR46">
            <v>3</v>
          </cell>
          <cell r="AS46">
            <v>0</v>
          </cell>
          <cell r="AT46">
            <v>1</v>
          </cell>
          <cell r="AU46">
            <v>0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D46">
            <v>0</v>
          </cell>
          <cell r="BH46">
            <v>0</v>
          </cell>
          <cell r="BI46">
            <v>0</v>
          </cell>
          <cell r="BJ46">
            <v>2</v>
          </cell>
          <cell r="BK46">
            <v>1</v>
          </cell>
          <cell r="BL46">
            <v>1</v>
          </cell>
          <cell r="BP46">
            <v>0</v>
          </cell>
          <cell r="BQ46">
            <v>0</v>
          </cell>
          <cell r="BR46">
            <v>1</v>
          </cell>
          <cell r="BS46">
            <v>0</v>
          </cell>
          <cell r="BT46">
            <v>0</v>
          </cell>
          <cell r="CJ46">
            <v>0</v>
          </cell>
        </row>
        <row r="47">
          <cell r="F47">
            <v>6</v>
          </cell>
          <cell r="G47">
            <v>1</v>
          </cell>
          <cell r="H47">
            <v>3</v>
          </cell>
          <cell r="I47">
            <v>1</v>
          </cell>
          <cell r="P47">
            <v>1</v>
          </cell>
          <cell r="Q47">
            <v>2</v>
          </cell>
          <cell r="R47">
            <v>3</v>
          </cell>
          <cell r="S47">
            <v>1</v>
          </cell>
          <cell r="U47">
            <v>24</v>
          </cell>
          <cell r="V47">
            <v>23</v>
          </cell>
          <cell r="AK47">
            <v>0</v>
          </cell>
          <cell r="AL47">
            <v>1</v>
          </cell>
          <cell r="AM47">
            <v>1</v>
          </cell>
          <cell r="AN47">
            <v>1</v>
          </cell>
          <cell r="AR47">
            <v>0</v>
          </cell>
          <cell r="AS47">
            <v>0</v>
          </cell>
          <cell r="AT47">
            <v>1</v>
          </cell>
          <cell r="AU47">
            <v>1</v>
          </cell>
          <cell r="AV47">
            <v>1</v>
          </cell>
          <cell r="AW47">
            <v>0</v>
          </cell>
          <cell r="AX47">
            <v>1</v>
          </cell>
          <cell r="AY47">
            <v>0</v>
          </cell>
          <cell r="AZ47">
            <v>0</v>
          </cell>
          <cell r="BD47">
            <v>0</v>
          </cell>
          <cell r="BH47">
            <v>0</v>
          </cell>
          <cell r="BL47">
            <v>0</v>
          </cell>
          <cell r="BP47">
            <v>0</v>
          </cell>
          <cell r="BQ47">
            <v>0</v>
          </cell>
          <cell r="BR47">
            <v>2</v>
          </cell>
          <cell r="BS47">
            <v>0</v>
          </cell>
          <cell r="BT47">
            <v>0</v>
          </cell>
          <cell r="BY47">
            <v>1</v>
          </cell>
          <cell r="BZ47">
            <v>1</v>
          </cell>
          <cell r="CA47">
            <v>2</v>
          </cell>
          <cell r="CJ47">
            <v>0</v>
          </cell>
        </row>
        <row r="48">
          <cell r="F48">
            <v>6</v>
          </cell>
          <cell r="G48">
            <v>1</v>
          </cell>
          <cell r="H48">
            <v>1</v>
          </cell>
          <cell r="I48">
            <v>0</v>
          </cell>
          <cell r="O48">
            <v>1</v>
          </cell>
          <cell r="Q48">
            <v>2</v>
          </cell>
          <cell r="R48">
            <v>3</v>
          </cell>
          <cell r="S48">
            <v>1</v>
          </cell>
          <cell r="U48">
            <v>24</v>
          </cell>
          <cell r="V48">
            <v>20</v>
          </cell>
          <cell r="AN48">
            <v>0</v>
          </cell>
          <cell r="AR48">
            <v>0</v>
          </cell>
          <cell r="AS48">
            <v>0</v>
          </cell>
          <cell r="AT48">
            <v>1</v>
          </cell>
          <cell r="AU48">
            <v>0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2</v>
          </cell>
          <cell r="BC48">
            <v>0</v>
          </cell>
          <cell r="BD48">
            <v>0</v>
          </cell>
          <cell r="BH48">
            <v>0</v>
          </cell>
          <cell r="BL48">
            <v>0</v>
          </cell>
          <cell r="BP48">
            <v>0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Y48">
            <v>1</v>
          </cell>
          <cell r="BZ48">
            <v>1</v>
          </cell>
          <cell r="CA48">
            <v>1</v>
          </cell>
          <cell r="CJ48">
            <v>0</v>
          </cell>
        </row>
        <row r="49">
          <cell r="F49">
            <v>6</v>
          </cell>
          <cell r="G49">
            <v>2</v>
          </cell>
          <cell r="H49">
            <v>1</v>
          </cell>
          <cell r="I49">
            <v>0</v>
          </cell>
          <cell r="Q49">
            <v>2</v>
          </cell>
          <cell r="R49">
            <v>3</v>
          </cell>
          <cell r="S49">
            <v>1</v>
          </cell>
          <cell r="U49">
            <v>24</v>
          </cell>
          <cell r="V49">
            <v>20</v>
          </cell>
          <cell r="AN49">
            <v>0</v>
          </cell>
          <cell r="AR49">
            <v>0</v>
          </cell>
          <cell r="AS49">
            <v>0</v>
          </cell>
          <cell r="AT49">
            <v>1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2</v>
          </cell>
          <cell r="BC49">
            <v>0</v>
          </cell>
          <cell r="BD49">
            <v>0</v>
          </cell>
          <cell r="BH49">
            <v>0</v>
          </cell>
          <cell r="BL49">
            <v>0</v>
          </cell>
          <cell r="BP49">
            <v>0</v>
          </cell>
          <cell r="BQ49">
            <v>0</v>
          </cell>
          <cell r="BR49">
            <v>1</v>
          </cell>
          <cell r="BS49">
            <v>0</v>
          </cell>
          <cell r="BT49">
            <v>0</v>
          </cell>
          <cell r="BY49">
            <v>2</v>
          </cell>
          <cell r="BZ49">
            <v>1</v>
          </cell>
          <cell r="CA49">
            <v>1</v>
          </cell>
          <cell r="CJ49">
            <v>0</v>
          </cell>
        </row>
        <row r="50">
          <cell r="F50">
            <v>6</v>
          </cell>
          <cell r="G50">
            <v>0</v>
          </cell>
          <cell r="H50">
            <v>2</v>
          </cell>
          <cell r="I50">
            <v>1</v>
          </cell>
          <cell r="Q50">
            <v>2</v>
          </cell>
          <cell r="R50">
            <v>4</v>
          </cell>
          <cell r="U50">
            <v>18</v>
          </cell>
          <cell r="V50">
            <v>24</v>
          </cell>
          <cell r="AN50">
            <v>0</v>
          </cell>
          <cell r="AO50">
            <v>0</v>
          </cell>
          <cell r="AP50">
            <v>1</v>
          </cell>
          <cell r="AQ50">
            <v>0</v>
          </cell>
          <cell r="AR50">
            <v>0</v>
          </cell>
          <cell r="AS50">
            <v>0</v>
          </cell>
          <cell r="AT50">
            <v>1</v>
          </cell>
          <cell r="AU50">
            <v>0</v>
          </cell>
          <cell r="AV50">
            <v>0</v>
          </cell>
          <cell r="AW50">
            <v>0</v>
          </cell>
          <cell r="AX50">
            <v>1</v>
          </cell>
          <cell r="AY50">
            <v>1</v>
          </cell>
          <cell r="AZ50">
            <v>1</v>
          </cell>
          <cell r="BD50">
            <v>0</v>
          </cell>
          <cell r="BH50">
            <v>0</v>
          </cell>
          <cell r="BL50">
            <v>0</v>
          </cell>
          <cell r="BM50">
            <v>0</v>
          </cell>
          <cell r="BN50">
            <v>2</v>
          </cell>
          <cell r="BO50">
            <v>2</v>
          </cell>
          <cell r="BP50">
            <v>2</v>
          </cell>
          <cell r="BQ50">
            <v>0</v>
          </cell>
          <cell r="BR50">
            <v>1</v>
          </cell>
          <cell r="BS50">
            <v>0</v>
          </cell>
          <cell r="BT50">
            <v>0</v>
          </cell>
          <cell r="CJ50">
            <v>0</v>
          </cell>
        </row>
        <row r="51">
          <cell r="F51">
            <v>3</v>
          </cell>
          <cell r="G51">
            <v>0</v>
          </cell>
          <cell r="H51">
            <v>4</v>
          </cell>
          <cell r="I51">
            <v>0</v>
          </cell>
          <cell r="Q51">
            <v>2</v>
          </cell>
          <cell r="R51">
            <v>1</v>
          </cell>
          <cell r="U51">
            <v>9</v>
          </cell>
          <cell r="V51">
            <v>12</v>
          </cell>
          <cell r="AN51">
            <v>0</v>
          </cell>
          <cell r="AR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1</v>
          </cell>
          <cell r="AZ51">
            <v>1</v>
          </cell>
          <cell r="BD51">
            <v>0</v>
          </cell>
          <cell r="BH51">
            <v>0</v>
          </cell>
          <cell r="BI51">
            <v>0</v>
          </cell>
          <cell r="BJ51">
            <v>1</v>
          </cell>
          <cell r="BK51">
            <v>1</v>
          </cell>
          <cell r="BL51">
            <v>1</v>
          </cell>
          <cell r="BP51">
            <v>0</v>
          </cell>
          <cell r="BQ51">
            <v>0</v>
          </cell>
          <cell r="BR51">
            <v>1</v>
          </cell>
          <cell r="BS51">
            <v>2</v>
          </cell>
          <cell r="BT51">
            <v>2</v>
          </cell>
          <cell r="CJ51">
            <v>0</v>
          </cell>
        </row>
        <row r="52">
          <cell r="F52">
            <v>6</v>
          </cell>
          <cell r="G52">
            <v>1</v>
          </cell>
          <cell r="H52">
            <v>2</v>
          </cell>
          <cell r="I52">
            <v>0</v>
          </cell>
          <cell r="L52">
            <v>1</v>
          </cell>
          <cell r="Q52">
            <v>2</v>
          </cell>
          <cell r="R52">
            <v>3</v>
          </cell>
          <cell r="S52">
            <v>1</v>
          </cell>
          <cell r="U52">
            <v>24</v>
          </cell>
          <cell r="V52">
            <v>23</v>
          </cell>
          <cell r="AK52">
            <v>0</v>
          </cell>
          <cell r="AL52">
            <v>1</v>
          </cell>
          <cell r="AM52">
            <v>0</v>
          </cell>
          <cell r="AN52">
            <v>0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0</v>
          </cell>
          <cell r="AW52">
            <v>0</v>
          </cell>
          <cell r="AX52">
            <v>1</v>
          </cell>
          <cell r="AY52">
            <v>0</v>
          </cell>
          <cell r="AZ52">
            <v>0</v>
          </cell>
          <cell r="BD52">
            <v>0</v>
          </cell>
          <cell r="BH52">
            <v>0</v>
          </cell>
          <cell r="BL52">
            <v>0</v>
          </cell>
          <cell r="BP52">
            <v>0</v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Y52">
            <v>1</v>
          </cell>
          <cell r="BZ52">
            <v>1</v>
          </cell>
          <cell r="CA52">
            <v>2</v>
          </cell>
          <cell r="CJ52">
            <v>0</v>
          </cell>
        </row>
        <row r="53">
          <cell r="F53">
            <v>6</v>
          </cell>
          <cell r="G53">
            <v>1</v>
          </cell>
          <cell r="H53">
            <v>0</v>
          </cell>
          <cell r="I53">
            <v>1</v>
          </cell>
          <cell r="Q53">
            <v>5</v>
          </cell>
          <cell r="R53">
            <v>1</v>
          </cell>
          <cell r="U53">
            <v>38</v>
          </cell>
          <cell r="V53">
            <v>19</v>
          </cell>
          <cell r="AN53">
            <v>0</v>
          </cell>
          <cell r="AR53">
            <v>0</v>
          </cell>
          <cell r="AV53">
            <v>0</v>
          </cell>
          <cell r="AZ53">
            <v>0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H53">
            <v>0</v>
          </cell>
          <cell r="BI53">
            <v>0</v>
          </cell>
          <cell r="BJ53">
            <v>1</v>
          </cell>
          <cell r="BK53">
            <v>0</v>
          </cell>
          <cell r="BL53">
            <v>0</v>
          </cell>
          <cell r="BM53">
            <v>0</v>
          </cell>
          <cell r="BN53">
            <v>1</v>
          </cell>
          <cell r="BO53">
            <v>0</v>
          </cell>
          <cell r="BP53">
            <v>0</v>
          </cell>
          <cell r="BQ53">
            <v>1</v>
          </cell>
          <cell r="BR53">
            <v>3</v>
          </cell>
          <cell r="BS53">
            <v>1</v>
          </cell>
          <cell r="BT53">
            <v>2</v>
          </cell>
          <cell r="CJ53">
            <v>0</v>
          </cell>
        </row>
        <row r="54">
          <cell r="F54">
            <v>6</v>
          </cell>
          <cell r="G54">
            <v>1</v>
          </cell>
          <cell r="H54">
            <v>0</v>
          </cell>
          <cell r="I54">
            <v>1</v>
          </cell>
          <cell r="Q54">
            <v>2</v>
          </cell>
          <cell r="R54">
            <v>4</v>
          </cell>
          <cell r="U54">
            <v>18</v>
          </cell>
          <cell r="V54">
            <v>24</v>
          </cell>
          <cell r="AN54">
            <v>0</v>
          </cell>
          <cell r="AO54">
            <v>0</v>
          </cell>
          <cell r="AP54">
            <v>1</v>
          </cell>
          <cell r="AQ54">
            <v>1</v>
          </cell>
          <cell r="AR54">
            <v>1</v>
          </cell>
          <cell r="AS54">
            <v>0</v>
          </cell>
          <cell r="AT54">
            <v>1</v>
          </cell>
          <cell r="AU54">
            <v>0</v>
          </cell>
          <cell r="AV54">
            <v>0</v>
          </cell>
          <cell r="AW54">
            <v>0</v>
          </cell>
          <cell r="AX54">
            <v>1</v>
          </cell>
          <cell r="AY54">
            <v>0</v>
          </cell>
          <cell r="AZ54">
            <v>0</v>
          </cell>
          <cell r="BD54">
            <v>0</v>
          </cell>
          <cell r="BH54">
            <v>0</v>
          </cell>
          <cell r="BL54">
            <v>0</v>
          </cell>
          <cell r="BM54">
            <v>1</v>
          </cell>
          <cell r="BN54">
            <v>2</v>
          </cell>
          <cell r="BO54">
            <v>0</v>
          </cell>
          <cell r="BP54">
            <v>1</v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CJ54">
            <v>0</v>
          </cell>
        </row>
        <row r="55">
          <cell r="F55">
            <v>3</v>
          </cell>
          <cell r="G55">
            <v>2</v>
          </cell>
          <cell r="H55">
            <v>1</v>
          </cell>
          <cell r="I55">
            <v>0</v>
          </cell>
          <cell r="K55">
            <v>1</v>
          </cell>
          <cell r="Q55">
            <v>1</v>
          </cell>
          <cell r="R55">
            <v>2</v>
          </cell>
          <cell r="U55">
            <v>9</v>
          </cell>
          <cell r="V55">
            <v>10</v>
          </cell>
          <cell r="AN55">
            <v>0</v>
          </cell>
          <cell r="AR55">
            <v>0</v>
          </cell>
          <cell r="AV55">
            <v>0</v>
          </cell>
          <cell r="AW55">
            <v>0</v>
          </cell>
          <cell r="AX55">
            <v>1</v>
          </cell>
          <cell r="AY55">
            <v>0</v>
          </cell>
          <cell r="AZ55">
            <v>0</v>
          </cell>
          <cell r="BD55">
            <v>0</v>
          </cell>
          <cell r="BH55">
            <v>0</v>
          </cell>
          <cell r="BL55">
            <v>0</v>
          </cell>
          <cell r="BP55">
            <v>0</v>
          </cell>
          <cell r="BQ55">
            <v>2</v>
          </cell>
          <cell r="BR55">
            <v>2</v>
          </cell>
          <cell r="BS55">
            <v>1</v>
          </cell>
          <cell r="BT55">
            <v>3</v>
          </cell>
          <cell r="CJ55">
            <v>0</v>
          </cell>
        </row>
        <row r="56">
          <cell r="F56">
            <v>3</v>
          </cell>
          <cell r="G56">
            <v>0</v>
          </cell>
          <cell r="H56">
            <v>1</v>
          </cell>
          <cell r="I56">
            <v>0</v>
          </cell>
          <cell r="R56">
            <v>3</v>
          </cell>
          <cell r="U56">
            <v>8</v>
          </cell>
          <cell r="V56">
            <v>13</v>
          </cell>
          <cell r="AN56">
            <v>0</v>
          </cell>
          <cell r="AR56">
            <v>0</v>
          </cell>
          <cell r="AS56">
            <v>0</v>
          </cell>
          <cell r="AT56">
            <v>1</v>
          </cell>
          <cell r="AU56">
            <v>0</v>
          </cell>
          <cell r="AV56">
            <v>0</v>
          </cell>
          <cell r="AZ56">
            <v>0</v>
          </cell>
          <cell r="BD56">
            <v>0</v>
          </cell>
          <cell r="BH56">
            <v>0</v>
          </cell>
          <cell r="BI56">
            <v>0</v>
          </cell>
          <cell r="BJ56">
            <v>1</v>
          </cell>
          <cell r="BK56">
            <v>0</v>
          </cell>
          <cell r="BL56">
            <v>0</v>
          </cell>
          <cell r="BM56">
            <v>0</v>
          </cell>
          <cell r="BN56">
            <v>1</v>
          </cell>
          <cell r="BO56">
            <v>1</v>
          </cell>
          <cell r="BP56">
            <v>1</v>
          </cell>
          <cell r="BT56">
            <v>0</v>
          </cell>
          <cell r="CJ56">
            <v>0</v>
          </cell>
        </row>
        <row r="57">
          <cell r="AN57">
            <v>0</v>
          </cell>
          <cell r="AR57">
            <v>0</v>
          </cell>
          <cell r="AV57">
            <v>0</v>
          </cell>
          <cell r="AZ57">
            <v>0</v>
          </cell>
          <cell r="BD57">
            <v>0</v>
          </cell>
          <cell r="BH57">
            <v>0</v>
          </cell>
          <cell r="BL57">
            <v>0</v>
          </cell>
          <cell r="BP57">
            <v>0</v>
          </cell>
          <cell r="BT57">
            <v>0</v>
          </cell>
          <cell r="CJ57">
            <v>0</v>
          </cell>
        </row>
        <row r="58">
          <cell r="F58">
            <v>6</v>
          </cell>
          <cell r="G58">
            <v>1</v>
          </cell>
          <cell r="H58">
            <v>0</v>
          </cell>
          <cell r="I58">
            <v>1</v>
          </cell>
          <cell r="Q58">
            <v>2</v>
          </cell>
          <cell r="R58">
            <v>4</v>
          </cell>
          <cell r="U58">
            <v>18</v>
          </cell>
          <cell r="V58">
            <v>24</v>
          </cell>
          <cell r="AN58">
            <v>0</v>
          </cell>
          <cell r="AO58">
            <v>1</v>
          </cell>
          <cell r="AP58">
            <v>1</v>
          </cell>
          <cell r="AQ58">
            <v>0</v>
          </cell>
          <cell r="AR58">
            <v>1</v>
          </cell>
          <cell r="AS58">
            <v>0</v>
          </cell>
          <cell r="AT58">
            <v>1</v>
          </cell>
          <cell r="AU58">
            <v>0</v>
          </cell>
          <cell r="AV58">
            <v>0</v>
          </cell>
          <cell r="AW58">
            <v>0</v>
          </cell>
          <cell r="AX58">
            <v>1</v>
          </cell>
          <cell r="AY58">
            <v>0</v>
          </cell>
          <cell r="AZ58">
            <v>0</v>
          </cell>
          <cell r="BD58">
            <v>0</v>
          </cell>
          <cell r="BH58">
            <v>0</v>
          </cell>
          <cell r="BL58">
            <v>0</v>
          </cell>
          <cell r="BM58">
            <v>0</v>
          </cell>
          <cell r="BN58">
            <v>2</v>
          </cell>
          <cell r="BO58">
            <v>1</v>
          </cell>
          <cell r="BP58">
            <v>1</v>
          </cell>
          <cell r="BQ58">
            <v>0</v>
          </cell>
          <cell r="BR58">
            <v>1</v>
          </cell>
          <cell r="BS58">
            <v>0</v>
          </cell>
          <cell r="BT58">
            <v>0</v>
          </cell>
          <cell r="CJ58">
            <v>0</v>
          </cell>
        </row>
        <row r="59">
          <cell r="F59">
            <v>3</v>
          </cell>
          <cell r="G59">
            <v>0</v>
          </cell>
          <cell r="H59">
            <v>0</v>
          </cell>
          <cell r="I59">
            <v>0</v>
          </cell>
          <cell r="Q59">
            <v>2</v>
          </cell>
          <cell r="R59">
            <v>1</v>
          </cell>
          <cell r="U59">
            <v>9</v>
          </cell>
          <cell r="V59">
            <v>12</v>
          </cell>
          <cell r="AN59">
            <v>0</v>
          </cell>
          <cell r="AR59">
            <v>0</v>
          </cell>
          <cell r="AV59">
            <v>0</v>
          </cell>
          <cell r="AW59">
            <v>0</v>
          </cell>
          <cell r="AX59">
            <v>1</v>
          </cell>
          <cell r="AY59">
            <v>0</v>
          </cell>
          <cell r="AZ59">
            <v>0</v>
          </cell>
          <cell r="BD59">
            <v>0</v>
          </cell>
          <cell r="BH59">
            <v>0</v>
          </cell>
          <cell r="BI59">
            <v>0</v>
          </cell>
          <cell r="BJ59">
            <v>1</v>
          </cell>
          <cell r="BK59">
            <v>0</v>
          </cell>
          <cell r="BL59">
            <v>0</v>
          </cell>
          <cell r="BP59">
            <v>0</v>
          </cell>
          <cell r="BQ59">
            <v>0</v>
          </cell>
          <cell r="BR59">
            <v>1</v>
          </cell>
          <cell r="BS59">
            <v>0</v>
          </cell>
          <cell r="BT59">
            <v>0</v>
          </cell>
          <cell r="CJ59">
            <v>0</v>
          </cell>
        </row>
        <row r="60">
          <cell r="F60">
            <v>5</v>
          </cell>
          <cell r="G60">
            <v>1</v>
          </cell>
          <cell r="H60">
            <v>1</v>
          </cell>
          <cell r="I60">
            <v>0</v>
          </cell>
          <cell r="R60">
            <v>5</v>
          </cell>
          <cell r="U60">
            <v>10</v>
          </cell>
          <cell r="V60">
            <v>33</v>
          </cell>
          <cell r="AK60">
            <v>0</v>
          </cell>
          <cell r="AL60">
            <v>1</v>
          </cell>
          <cell r="AM60">
            <v>0</v>
          </cell>
          <cell r="AN60">
            <v>0</v>
          </cell>
          <cell r="AR60">
            <v>0</v>
          </cell>
          <cell r="AS60">
            <v>0</v>
          </cell>
          <cell r="AT60">
            <v>1</v>
          </cell>
          <cell r="AU60">
            <v>0</v>
          </cell>
          <cell r="AV60">
            <v>0</v>
          </cell>
          <cell r="AZ60">
            <v>0</v>
          </cell>
          <cell r="BA60">
            <v>0</v>
          </cell>
          <cell r="BB60">
            <v>1</v>
          </cell>
          <cell r="BC60">
            <v>1</v>
          </cell>
          <cell r="BD60">
            <v>1</v>
          </cell>
          <cell r="BH60">
            <v>0</v>
          </cell>
          <cell r="BI60">
            <v>0</v>
          </cell>
          <cell r="BJ60">
            <v>1</v>
          </cell>
          <cell r="BK60">
            <v>0</v>
          </cell>
          <cell r="BL60">
            <v>0</v>
          </cell>
          <cell r="BM60">
            <v>1</v>
          </cell>
          <cell r="BN60">
            <v>1</v>
          </cell>
          <cell r="BO60">
            <v>0</v>
          </cell>
          <cell r="BP60">
            <v>1</v>
          </cell>
          <cell r="BT60">
            <v>0</v>
          </cell>
          <cell r="CJ60">
            <v>0</v>
          </cell>
        </row>
        <row r="61">
          <cell r="AN61">
            <v>0</v>
          </cell>
          <cell r="AR61">
            <v>0</v>
          </cell>
          <cell r="AV61">
            <v>0</v>
          </cell>
          <cell r="AZ61">
            <v>0</v>
          </cell>
          <cell r="BD61">
            <v>0</v>
          </cell>
          <cell r="BH61">
            <v>0</v>
          </cell>
          <cell r="BL61">
            <v>0</v>
          </cell>
          <cell r="BP61">
            <v>0</v>
          </cell>
          <cell r="BT61">
            <v>0</v>
          </cell>
          <cell r="CJ61">
            <v>0</v>
          </cell>
        </row>
        <row r="62">
          <cell r="F62">
            <v>3</v>
          </cell>
          <cell r="G62">
            <v>1</v>
          </cell>
          <cell r="H62">
            <v>0</v>
          </cell>
          <cell r="I62">
            <v>0</v>
          </cell>
          <cell r="Q62">
            <v>1</v>
          </cell>
          <cell r="R62">
            <v>2</v>
          </cell>
          <cell r="U62">
            <v>9</v>
          </cell>
          <cell r="V62">
            <v>10</v>
          </cell>
          <cell r="AN62">
            <v>0</v>
          </cell>
          <cell r="AR62">
            <v>0</v>
          </cell>
          <cell r="AV62">
            <v>0</v>
          </cell>
          <cell r="AW62">
            <v>0</v>
          </cell>
          <cell r="AX62">
            <v>1</v>
          </cell>
          <cell r="AY62">
            <v>0</v>
          </cell>
          <cell r="AZ62">
            <v>0</v>
          </cell>
          <cell r="BD62">
            <v>0</v>
          </cell>
          <cell r="BH62">
            <v>0</v>
          </cell>
          <cell r="BL62">
            <v>0</v>
          </cell>
          <cell r="BP62">
            <v>0</v>
          </cell>
          <cell r="BQ62">
            <v>1</v>
          </cell>
          <cell r="BR62">
            <v>2</v>
          </cell>
          <cell r="BS62">
            <v>0</v>
          </cell>
          <cell r="BT62">
            <v>1</v>
          </cell>
          <cell r="CJ62">
            <v>0</v>
          </cell>
        </row>
        <row r="63">
          <cell r="F63">
            <v>3</v>
          </cell>
          <cell r="G63">
            <v>0</v>
          </cell>
          <cell r="H63">
            <v>1</v>
          </cell>
          <cell r="I63">
            <v>0</v>
          </cell>
          <cell r="Q63">
            <v>1</v>
          </cell>
          <cell r="R63">
            <v>2</v>
          </cell>
          <cell r="U63">
            <v>12</v>
          </cell>
          <cell r="V63">
            <v>19</v>
          </cell>
          <cell r="AN63">
            <v>0</v>
          </cell>
          <cell r="AR63">
            <v>0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1</v>
          </cell>
          <cell r="BC63">
            <v>0</v>
          </cell>
          <cell r="BD63">
            <v>0</v>
          </cell>
          <cell r="BH63">
            <v>0</v>
          </cell>
          <cell r="BL63">
            <v>0</v>
          </cell>
          <cell r="BP63">
            <v>0</v>
          </cell>
          <cell r="BQ63">
            <v>0</v>
          </cell>
          <cell r="BR63">
            <v>1</v>
          </cell>
          <cell r="BS63">
            <v>1</v>
          </cell>
          <cell r="BT63">
            <v>1</v>
          </cell>
          <cell r="CJ63">
            <v>0</v>
          </cell>
        </row>
        <row r="64">
          <cell r="F64">
            <v>3</v>
          </cell>
          <cell r="G64">
            <v>1</v>
          </cell>
          <cell r="H64">
            <v>0</v>
          </cell>
          <cell r="I64">
            <v>0</v>
          </cell>
          <cell r="Q64">
            <v>1</v>
          </cell>
          <cell r="R64">
            <v>2</v>
          </cell>
          <cell r="U64">
            <v>12</v>
          </cell>
          <cell r="V64">
            <v>19</v>
          </cell>
          <cell r="AN64">
            <v>0</v>
          </cell>
          <cell r="AR64">
            <v>0</v>
          </cell>
          <cell r="AV64">
            <v>0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1</v>
          </cell>
          <cell r="BC64">
            <v>0</v>
          </cell>
          <cell r="BD64">
            <v>0</v>
          </cell>
          <cell r="BH64">
            <v>0</v>
          </cell>
          <cell r="BL64">
            <v>0</v>
          </cell>
          <cell r="BP64">
            <v>0</v>
          </cell>
          <cell r="BQ64">
            <v>1</v>
          </cell>
          <cell r="BR64">
            <v>1</v>
          </cell>
          <cell r="BS64">
            <v>0</v>
          </cell>
          <cell r="BT64">
            <v>1</v>
          </cell>
          <cell r="CJ64">
            <v>0</v>
          </cell>
        </row>
        <row r="65">
          <cell r="F65">
            <v>2</v>
          </cell>
          <cell r="G65">
            <v>0</v>
          </cell>
          <cell r="H65">
            <v>0</v>
          </cell>
          <cell r="I65">
            <v>0</v>
          </cell>
          <cell r="Q65">
            <v>1</v>
          </cell>
          <cell r="R65">
            <v>1</v>
          </cell>
          <cell r="U65">
            <v>8</v>
          </cell>
          <cell r="V65">
            <v>6</v>
          </cell>
          <cell r="AN65">
            <v>0</v>
          </cell>
          <cell r="AR65">
            <v>0</v>
          </cell>
          <cell r="AS65">
            <v>0</v>
          </cell>
          <cell r="AT65">
            <v>1</v>
          </cell>
          <cell r="AU65">
            <v>0</v>
          </cell>
          <cell r="AV65">
            <v>0</v>
          </cell>
          <cell r="AZ65">
            <v>0</v>
          </cell>
          <cell r="BD65">
            <v>0</v>
          </cell>
          <cell r="BH65">
            <v>0</v>
          </cell>
          <cell r="BL65">
            <v>0</v>
          </cell>
          <cell r="BM65">
            <v>0</v>
          </cell>
          <cell r="BN65">
            <v>1</v>
          </cell>
          <cell r="BO65">
            <v>0</v>
          </cell>
          <cell r="BP65">
            <v>0</v>
          </cell>
          <cell r="BT65">
            <v>0</v>
          </cell>
          <cell r="CJ65">
            <v>0</v>
          </cell>
        </row>
        <row r="66">
          <cell r="AN66">
            <v>0</v>
          </cell>
          <cell r="AR66">
            <v>0</v>
          </cell>
          <cell r="AV66">
            <v>0</v>
          </cell>
          <cell r="AZ66">
            <v>0</v>
          </cell>
          <cell r="BD66">
            <v>0</v>
          </cell>
          <cell r="BH66">
            <v>0</v>
          </cell>
          <cell r="BL66">
            <v>0</v>
          </cell>
          <cell r="BP66">
            <v>0</v>
          </cell>
          <cell r="BT66">
            <v>0</v>
          </cell>
          <cell r="CJ66">
            <v>0</v>
          </cell>
        </row>
        <row r="67">
          <cell r="F67">
            <v>4</v>
          </cell>
          <cell r="G67">
            <v>1</v>
          </cell>
          <cell r="H67">
            <v>0</v>
          </cell>
          <cell r="I67">
            <v>0</v>
          </cell>
          <cell r="R67">
            <v>4</v>
          </cell>
          <cell r="U67">
            <v>9</v>
          </cell>
          <cell r="V67">
            <v>23</v>
          </cell>
          <cell r="AN67">
            <v>0</v>
          </cell>
          <cell r="AR67">
            <v>0</v>
          </cell>
          <cell r="AS67">
            <v>0</v>
          </cell>
          <cell r="AT67">
            <v>1</v>
          </cell>
          <cell r="AU67">
            <v>0</v>
          </cell>
          <cell r="AV67">
            <v>0</v>
          </cell>
          <cell r="AZ67">
            <v>0</v>
          </cell>
          <cell r="BA67">
            <v>0</v>
          </cell>
          <cell r="BB67">
            <v>1</v>
          </cell>
          <cell r="BC67">
            <v>0</v>
          </cell>
          <cell r="BD67">
            <v>0</v>
          </cell>
          <cell r="BH67">
            <v>0</v>
          </cell>
          <cell r="BI67">
            <v>0</v>
          </cell>
          <cell r="BJ67">
            <v>1</v>
          </cell>
          <cell r="BK67">
            <v>0</v>
          </cell>
          <cell r="BL67">
            <v>0</v>
          </cell>
          <cell r="BM67">
            <v>1</v>
          </cell>
          <cell r="BN67">
            <v>1</v>
          </cell>
          <cell r="BO67">
            <v>0</v>
          </cell>
          <cell r="BP67">
            <v>1</v>
          </cell>
          <cell r="BT67">
            <v>0</v>
          </cell>
          <cell r="CJ67">
            <v>0</v>
          </cell>
        </row>
        <row r="86">
          <cell r="AS86">
            <v>2</v>
          </cell>
          <cell r="AT86">
            <v>1</v>
          </cell>
          <cell r="AU86">
            <v>0</v>
          </cell>
        </row>
        <row r="87">
          <cell r="AS87">
            <v>0</v>
          </cell>
          <cell r="AT87">
            <v>1</v>
          </cell>
          <cell r="AU87">
            <v>2</v>
          </cell>
        </row>
        <row r="89">
          <cell r="AK89">
            <v>0</v>
          </cell>
          <cell r="AL89">
            <v>1</v>
          </cell>
          <cell r="AM89">
            <v>0</v>
          </cell>
        </row>
        <row r="90">
          <cell r="AK90">
            <v>0</v>
          </cell>
          <cell r="AL90">
            <v>15</v>
          </cell>
          <cell r="AM90">
            <v>0</v>
          </cell>
          <cell r="AO90">
            <v>0</v>
          </cell>
          <cell r="AP90">
            <v>10</v>
          </cell>
          <cell r="AQ90">
            <v>0</v>
          </cell>
          <cell r="AS90">
            <v>0</v>
          </cell>
          <cell r="AT90">
            <v>29</v>
          </cell>
          <cell r="AU90">
            <v>0</v>
          </cell>
          <cell r="AW90">
            <v>0</v>
          </cell>
          <cell r="AX90">
            <v>25</v>
          </cell>
          <cell r="AY90">
            <v>0</v>
          </cell>
          <cell r="BA90">
            <v>0</v>
          </cell>
          <cell r="BB90">
            <v>25</v>
          </cell>
          <cell r="BC90">
            <v>0</v>
          </cell>
          <cell r="BI90">
            <v>0</v>
          </cell>
          <cell r="BJ90">
            <v>27</v>
          </cell>
          <cell r="BK90">
            <v>0</v>
          </cell>
          <cell r="BM90">
            <v>0</v>
          </cell>
          <cell r="BN90">
            <v>26</v>
          </cell>
          <cell r="BO90">
            <v>0</v>
          </cell>
          <cell r="BQ90">
            <v>0</v>
          </cell>
          <cell r="BR90">
            <v>34</v>
          </cell>
          <cell r="BS90">
            <v>0</v>
          </cell>
          <cell r="BY90">
            <v>0</v>
          </cell>
          <cell r="BZ90">
            <v>13</v>
          </cell>
          <cell r="CA9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hisWeeksMonsters"/>
      <sheetName val="Individual Trends"/>
      <sheetName val="PlayerStats_Week01"/>
      <sheetName val="GoalieStats_Week01"/>
      <sheetName val="TheMatrix_Week01"/>
      <sheetName val="PlayerStats_Week02"/>
      <sheetName val="GoalieStats_Week02"/>
      <sheetName val="TheMatrix_Week02"/>
      <sheetName val="PlayerStats_Week03"/>
      <sheetName val="GoalieStats_Week03"/>
      <sheetName val="TheMatrix_Week03"/>
      <sheetName val="PlayerStats_Week04"/>
      <sheetName val="GoalieStats_Week04"/>
      <sheetName val="TheMatrix_Week04"/>
      <sheetName val="PlayerStats_Week05"/>
      <sheetName val="GoalieStats_Week05"/>
      <sheetName val="TheMatrix_Week05"/>
      <sheetName val="PlayerStats_Week06"/>
      <sheetName val="GoalieStats_Week06"/>
      <sheetName val="TheMatrix_Week06"/>
      <sheetName val="PlayerStats_Week07"/>
      <sheetName val="GoalieStats_Week07"/>
      <sheetName val="TheMatrix_Week07"/>
      <sheetName val="PlayerStats_Week08"/>
      <sheetName val="GoalieStats_Week08"/>
      <sheetName val="TheMatrix_Week08"/>
      <sheetName val="PlayerStats_Week09"/>
      <sheetName val="GoalieStats_Week09"/>
      <sheetName val="TheMatrix_Week09"/>
      <sheetName val="PlayerStats_Week10"/>
      <sheetName val="GoalieStats_Week10"/>
      <sheetName val="TheMatrix_Week10"/>
      <sheetName val="PlayerStats_Week11"/>
      <sheetName val="GoalieStats_Week11"/>
      <sheetName val="TheMatrix_Week11"/>
      <sheetName val="Statisfaction_ByWee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C4" t="str">
            <v>Number</v>
          </cell>
          <cell r="D4" t="str">
            <v>Name</v>
          </cell>
          <cell r="E4" t="str">
            <v>Team</v>
          </cell>
          <cell r="F4" t="str">
            <v>GP</v>
          </cell>
          <cell r="G4" t="str">
            <v>Goals</v>
          </cell>
          <cell r="H4" t="str">
            <v>1st Asst</v>
          </cell>
          <cell r="I4" t="str">
            <v>2nd Asst</v>
          </cell>
          <cell r="J4" t="str">
            <v>Total</v>
          </cell>
          <cell r="K4" t="str">
            <v>GWG</v>
          </cell>
          <cell r="L4" t="str">
            <v>GWA</v>
          </cell>
          <cell r="M4" t="str">
            <v>GTG</v>
          </cell>
          <cell r="N4" t="str">
            <v>GTA</v>
          </cell>
          <cell r="O4" t="str">
            <v>Fluff Goals</v>
          </cell>
          <cell r="P4" t="str">
            <v>Fluff Assts</v>
          </cell>
          <cell r="Q4" t="str">
            <v>Wins</v>
          </cell>
          <cell r="R4" t="str">
            <v>Losses</v>
          </cell>
          <cell r="S4" t="str">
            <v>Ties</v>
          </cell>
          <cell r="T4" t="str">
            <v>Winning%</v>
          </cell>
          <cell r="U4" t="str">
            <v>GF</v>
          </cell>
          <cell r="V4" t="str">
            <v>GA</v>
          </cell>
          <cell r="W4" t="str">
            <v>+/-</v>
          </cell>
          <cell r="X4" t="str">
            <v>GP</v>
          </cell>
          <cell r="Y4" t="str">
            <v>Goals</v>
          </cell>
          <cell r="Z4" t="str">
            <v>1st Asst</v>
          </cell>
          <cell r="AA4" t="str">
            <v>2nd Asst</v>
          </cell>
          <cell r="AB4" t="str">
            <v>Total</v>
          </cell>
          <cell r="AC4" t="str">
            <v>Wins</v>
          </cell>
          <cell r="AD4" t="str">
            <v>Losses</v>
          </cell>
          <cell r="AE4" t="str">
            <v>Ties</v>
          </cell>
          <cell r="AF4" t="str">
            <v>Winning%</v>
          </cell>
          <cell r="AG4" t="str">
            <v>GF</v>
          </cell>
          <cell r="AH4" t="str">
            <v>GA</v>
          </cell>
          <cell r="AI4" t="str">
            <v>missing</v>
          </cell>
          <cell r="AJ4" t="str">
            <v>sum</v>
          </cell>
          <cell r="AK4" t="str">
            <v>Mike Bannister</v>
          </cell>
          <cell r="AL4" t="str">
            <v>Games Against</v>
          </cell>
          <cell r="AM4" t="str">
            <v>Assts</v>
          </cell>
          <cell r="AN4" t="str">
            <v>Totals</v>
          </cell>
          <cell r="AO4" t="str">
            <v>Mark Farrell</v>
          </cell>
          <cell r="AP4" t="str">
            <v>Games Against</v>
          </cell>
          <cell r="AQ4" t="str">
            <v>Assts</v>
          </cell>
          <cell r="AR4" t="str">
            <v>Totals</v>
          </cell>
          <cell r="AS4" t="str">
            <v>Brandon Leet-Macfarlane</v>
          </cell>
          <cell r="AT4" t="str">
            <v>Games Against</v>
          </cell>
          <cell r="AU4" t="str">
            <v>Assts</v>
          </cell>
          <cell r="AV4" t="str">
            <v>Totals</v>
          </cell>
          <cell r="AW4" t="str">
            <v>Rick Kent</v>
          </cell>
          <cell r="AX4" t="str">
            <v>Games Against</v>
          </cell>
          <cell r="AY4" t="str">
            <v>Assts</v>
          </cell>
          <cell r="AZ4" t="str">
            <v>Totals</v>
          </cell>
          <cell r="BA4" t="str">
            <v>Paul Richard</v>
          </cell>
          <cell r="BB4" t="str">
            <v>Games Against</v>
          </cell>
          <cell r="BC4" t="str">
            <v>Assts</v>
          </cell>
          <cell r="BD4" t="str">
            <v>Totals</v>
          </cell>
          <cell r="BE4" t="str">
            <v>Dave Hickman</v>
          </cell>
          <cell r="BF4" t="str">
            <v>Games Against</v>
          </cell>
          <cell r="BG4" t="str">
            <v>Assts</v>
          </cell>
          <cell r="BH4" t="str">
            <v>Totals</v>
          </cell>
          <cell r="BI4" t="str">
            <v>Chris Day</v>
          </cell>
          <cell r="BJ4" t="str">
            <v>Games Against</v>
          </cell>
          <cell r="BK4" t="str">
            <v>Assts</v>
          </cell>
          <cell r="BL4" t="str">
            <v>Totals</v>
          </cell>
          <cell r="BM4" t="str">
            <v>Tony Bonnar</v>
          </cell>
          <cell r="BN4" t="str">
            <v>Games Against</v>
          </cell>
          <cell r="BO4" t="str">
            <v>Assts</v>
          </cell>
          <cell r="BP4" t="str">
            <v>Totals</v>
          </cell>
          <cell r="BQ4" t="str">
            <v>Frederic Mailhot Landry</v>
          </cell>
          <cell r="BR4" t="str">
            <v>Games Against</v>
          </cell>
          <cell r="BS4" t="str">
            <v>Assts</v>
          </cell>
          <cell r="BT4" t="str">
            <v>Totals</v>
          </cell>
          <cell r="BU4" t="str">
            <v>Shawn Merrithew</v>
          </cell>
          <cell r="BV4" t="str">
            <v>Games Against</v>
          </cell>
          <cell r="BW4" t="str">
            <v>Assts</v>
          </cell>
          <cell r="BX4" t="str">
            <v>Totals</v>
          </cell>
          <cell r="BY4" t="str">
            <v>Dave MacFarlane</v>
          </cell>
          <cell r="BZ4" t="str">
            <v>Games Against</v>
          </cell>
          <cell r="CA4" t="str">
            <v>Assts</v>
          </cell>
          <cell r="CB4" t="str">
            <v>Totals</v>
          </cell>
          <cell r="CC4" t="str">
            <v>Brandon Moss</v>
          </cell>
          <cell r="CD4" t="str">
            <v>Games Against</v>
          </cell>
          <cell r="CE4" t="str">
            <v>Assts</v>
          </cell>
          <cell r="CF4" t="str">
            <v>Totals</v>
          </cell>
          <cell r="CG4" t="str">
            <v>Bruce Parent</v>
          </cell>
          <cell r="CH4" t="str">
            <v>Games Against</v>
          </cell>
          <cell r="CI4" t="str">
            <v>Assts</v>
          </cell>
          <cell r="CJ4" t="str">
            <v>Totals</v>
          </cell>
          <cell r="CK4" t="str">
            <v>Darryl Moorcroft</v>
          </cell>
          <cell r="CL4" t="str">
            <v>Games Against</v>
          </cell>
          <cell r="CM4" t="str">
            <v>Assts</v>
          </cell>
          <cell r="CN4" t="str">
            <v>Totals</v>
          </cell>
          <cell r="CO4" t="str">
            <v>Ben Warren</v>
          </cell>
          <cell r="CP4" t="str">
            <v>Games Against</v>
          </cell>
          <cell r="CQ4" t="str">
            <v>Assts</v>
          </cell>
          <cell r="CR4" t="str">
            <v>Totals</v>
          </cell>
          <cell r="CS4" t="str">
            <v>Vince MacDonald</v>
          </cell>
          <cell r="CT4" t="str">
            <v>Games Against</v>
          </cell>
          <cell r="CU4" t="str">
            <v>Assts</v>
          </cell>
        </row>
        <row r="5">
          <cell r="C5">
            <v>77</v>
          </cell>
          <cell r="D5" t="str">
            <v>Ray Chase</v>
          </cell>
          <cell r="E5" t="str">
            <v>Retribution</v>
          </cell>
          <cell r="F5">
            <v>33</v>
          </cell>
          <cell r="G5">
            <v>56</v>
          </cell>
          <cell r="H5">
            <v>36</v>
          </cell>
          <cell r="I5">
            <v>13</v>
          </cell>
          <cell r="J5">
            <v>105</v>
          </cell>
          <cell r="K5">
            <v>5</v>
          </cell>
          <cell r="L5">
            <v>8</v>
          </cell>
          <cell r="N5">
            <v>1</v>
          </cell>
          <cell r="O5">
            <v>4</v>
          </cell>
          <cell r="P5">
            <v>1</v>
          </cell>
          <cell r="Q5">
            <v>23</v>
          </cell>
          <cell r="R5">
            <v>7</v>
          </cell>
          <cell r="S5">
            <v>3</v>
          </cell>
          <cell r="T5">
            <v>0.74242424242424243</v>
          </cell>
          <cell r="U5">
            <v>177</v>
          </cell>
          <cell r="V5">
            <v>115</v>
          </cell>
          <cell r="W5">
            <v>62</v>
          </cell>
          <cell r="X5">
            <v>3.1818181818181817</v>
          </cell>
          <cell r="AK5">
            <v>3</v>
          </cell>
          <cell r="AL5">
            <v>2</v>
          </cell>
          <cell r="AM5">
            <v>2</v>
          </cell>
          <cell r="AN5">
            <v>5</v>
          </cell>
          <cell r="AO5">
            <v>13</v>
          </cell>
          <cell r="AP5">
            <v>4</v>
          </cell>
          <cell r="AQ5">
            <v>5</v>
          </cell>
          <cell r="AR5">
            <v>18</v>
          </cell>
          <cell r="AS5">
            <v>12</v>
          </cell>
          <cell r="AT5">
            <v>5</v>
          </cell>
          <cell r="AU5">
            <v>9</v>
          </cell>
          <cell r="AV5">
            <v>21</v>
          </cell>
          <cell r="AZ5">
            <v>0</v>
          </cell>
          <cell r="BA5">
            <v>5</v>
          </cell>
          <cell r="BB5">
            <v>5</v>
          </cell>
          <cell r="BC5">
            <v>9</v>
          </cell>
          <cell r="BD5">
            <v>14</v>
          </cell>
          <cell r="BH5">
            <v>0</v>
          </cell>
          <cell r="BI5">
            <v>5</v>
          </cell>
          <cell r="BJ5">
            <v>5</v>
          </cell>
          <cell r="BK5">
            <v>5</v>
          </cell>
          <cell r="BL5">
            <v>10</v>
          </cell>
          <cell r="BM5">
            <v>3</v>
          </cell>
          <cell r="BN5">
            <v>6</v>
          </cell>
          <cell r="BO5">
            <v>6</v>
          </cell>
          <cell r="BP5">
            <v>9</v>
          </cell>
          <cell r="BQ5">
            <v>10</v>
          </cell>
          <cell r="BR5">
            <v>4</v>
          </cell>
          <cell r="BS5">
            <v>8</v>
          </cell>
          <cell r="BT5">
            <v>18</v>
          </cell>
          <cell r="CJ5">
            <v>0</v>
          </cell>
          <cell r="CK5">
            <v>4</v>
          </cell>
          <cell r="CL5">
            <v>1</v>
          </cell>
          <cell r="CM5">
            <v>2</v>
          </cell>
          <cell r="CN5">
            <v>6</v>
          </cell>
          <cell r="CR5">
            <v>0</v>
          </cell>
          <cell r="CS5">
            <v>1</v>
          </cell>
          <cell r="CT5">
            <v>1</v>
          </cell>
          <cell r="CU5">
            <v>3</v>
          </cell>
        </row>
        <row r="6">
          <cell r="C6">
            <v>71</v>
          </cell>
          <cell r="D6" t="str">
            <v>Marc Guitard</v>
          </cell>
          <cell r="E6" t="str">
            <v>Retribution</v>
          </cell>
          <cell r="F6">
            <v>33</v>
          </cell>
          <cell r="G6">
            <v>37</v>
          </cell>
          <cell r="H6">
            <v>41</v>
          </cell>
          <cell r="I6">
            <v>12</v>
          </cell>
          <cell r="J6">
            <v>90</v>
          </cell>
          <cell r="K6">
            <v>6</v>
          </cell>
          <cell r="L6">
            <v>4</v>
          </cell>
          <cell r="M6">
            <v>1</v>
          </cell>
          <cell r="P6">
            <v>4</v>
          </cell>
          <cell r="Q6">
            <v>23</v>
          </cell>
          <cell r="R6">
            <v>7</v>
          </cell>
          <cell r="S6">
            <v>3</v>
          </cell>
          <cell r="T6">
            <v>0.74242424242424243</v>
          </cell>
          <cell r="U6">
            <v>177</v>
          </cell>
          <cell r="V6">
            <v>115</v>
          </cell>
          <cell r="W6">
            <v>62</v>
          </cell>
          <cell r="X6">
            <v>2.7272727272727271</v>
          </cell>
          <cell r="AK6">
            <v>1</v>
          </cell>
          <cell r="AL6">
            <v>2</v>
          </cell>
          <cell r="AM6">
            <v>3</v>
          </cell>
          <cell r="AN6">
            <v>4</v>
          </cell>
          <cell r="AO6">
            <v>7</v>
          </cell>
          <cell r="AP6">
            <v>4</v>
          </cell>
          <cell r="AQ6">
            <v>8</v>
          </cell>
          <cell r="AR6">
            <v>15</v>
          </cell>
          <cell r="AS6">
            <v>5</v>
          </cell>
          <cell r="AT6">
            <v>5</v>
          </cell>
          <cell r="AU6">
            <v>5</v>
          </cell>
          <cell r="AV6">
            <v>10</v>
          </cell>
          <cell r="AZ6">
            <v>0</v>
          </cell>
          <cell r="BA6">
            <v>2</v>
          </cell>
          <cell r="BB6">
            <v>5</v>
          </cell>
          <cell r="BC6">
            <v>9</v>
          </cell>
          <cell r="BD6">
            <v>11</v>
          </cell>
          <cell r="BH6">
            <v>0</v>
          </cell>
          <cell r="BI6">
            <v>1</v>
          </cell>
          <cell r="BJ6">
            <v>5</v>
          </cell>
          <cell r="BK6">
            <v>10</v>
          </cell>
          <cell r="BL6">
            <v>11</v>
          </cell>
          <cell r="BM6">
            <v>9</v>
          </cell>
          <cell r="BN6">
            <v>6</v>
          </cell>
          <cell r="BO6">
            <v>6</v>
          </cell>
          <cell r="BP6">
            <v>15</v>
          </cell>
          <cell r="BQ6">
            <v>7</v>
          </cell>
          <cell r="BR6">
            <v>4</v>
          </cell>
          <cell r="BS6">
            <v>9</v>
          </cell>
          <cell r="BT6">
            <v>16</v>
          </cell>
          <cell r="CJ6">
            <v>0</v>
          </cell>
          <cell r="CK6">
            <v>2</v>
          </cell>
          <cell r="CL6">
            <v>1</v>
          </cell>
          <cell r="CM6">
            <v>2</v>
          </cell>
          <cell r="CN6">
            <v>4</v>
          </cell>
          <cell r="CR6">
            <v>0</v>
          </cell>
          <cell r="CS6">
            <v>2</v>
          </cell>
          <cell r="CT6">
            <v>1</v>
          </cell>
          <cell r="CU6">
            <v>0</v>
          </cell>
        </row>
        <row r="7">
          <cell r="C7">
            <v>64</v>
          </cell>
          <cell r="D7" t="str">
            <v>Jamie Williams</v>
          </cell>
          <cell r="E7" t="str">
            <v>Red Light District</v>
          </cell>
          <cell r="F7">
            <v>33</v>
          </cell>
          <cell r="G7">
            <v>48</v>
          </cell>
          <cell r="H7">
            <v>28</v>
          </cell>
          <cell r="I7">
            <v>9</v>
          </cell>
          <cell r="J7">
            <v>85</v>
          </cell>
          <cell r="K7">
            <v>7</v>
          </cell>
          <cell r="L7">
            <v>4</v>
          </cell>
          <cell r="N7">
            <v>1</v>
          </cell>
          <cell r="O7">
            <v>1</v>
          </cell>
          <cell r="Q7">
            <v>17</v>
          </cell>
          <cell r="R7">
            <v>14</v>
          </cell>
          <cell r="S7">
            <v>2</v>
          </cell>
          <cell r="T7">
            <v>0.54545454545454541</v>
          </cell>
          <cell r="U7">
            <v>159</v>
          </cell>
          <cell r="V7">
            <v>151</v>
          </cell>
          <cell r="W7">
            <v>8</v>
          </cell>
          <cell r="X7">
            <v>2.5757575757575757</v>
          </cell>
          <cell r="AK7">
            <v>4</v>
          </cell>
          <cell r="AL7">
            <v>4</v>
          </cell>
          <cell r="AM7">
            <v>4</v>
          </cell>
          <cell r="AN7">
            <v>8</v>
          </cell>
          <cell r="AO7">
            <v>9</v>
          </cell>
          <cell r="AP7">
            <v>5</v>
          </cell>
          <cell r="AQ7">
            <v>8</v>
          </cell>
          <cell r="AR7">
            <v>17</v>
          </cell>
          <cell r="AS7">
            <v>3</v>
          </cell>
          <cell r="AT7">
            <v>5</v>
          </cell>
          <cell r="AU7">
            <v>5</v>
          </cell>
          <cell r="AV7">
            <v>8</v>
          </cell>
          <cell r="AW7">
            <v>3</v>
          </cell>
          <cell r="AX7">
            <v>3</v>
          </cell>
          <cell r="AY7">
            <v>1</v>
          </cell>
          <cell r="AZ7">
            <v>4</v>
          </cell>
          <cell r="BA7">
            <v>4</v>
          </cell>
          <cell r="BB7">
            <v>4</v>
          </cell>
          <cell r="BC7">
            <v>4</v>
          </cell>
          <cell r="BD7">
            <v>8</v>
          </cell>
          <cell r="BH7">
            <v>0</v>
          </cell>
          <cell r="BI7">
            <v>9</v>
          </cell>
          <cell r="BJ7">
            <v>5</v>
          </cell>
          <cell r="BK7">
            <v>5</v>
          </cell>
          <cell r="BL7">
            <v>14</v>
          </cell>
          <cell r="BM7">
            <v>9</v>
          </cell>
          <cell r="BN7">
            <v>4</v>
          </cell>
          <cell r="BO7">
            <v>4</v>
          </cell>
          <cell r="BP7">
            <v>13</v>
          </cell>
          <cell r="BQ7">
            <v>1</v>
          </cell>
          <cell r="BR7">
            <v>1</v>
          </cell>
          <cell r="BS7">
            <v>1</v>
          </cell>
          <cell r="BT7">
            <v>2</v>
          </cell>
          <cell r="CJ7">
            <v>0</v>
          </cell>
          <cell r="CN7">
            <v>0</v>
          </cell>
          <cell r="CO7">
            <v>4</v>
          </cell>
          <cell r="CP7">
            <v>1</v>
          </cell>
          <cell r="CQ7">
            <v>2</v>
          </cell>
          <cell r="CR7">
            <v>6</v>
          </cell>
          <cell r="CS7">
            <v>3</v>
          </cell>
          <cell r="CT7">
            <v>1</v>
          </cell>
          <cell r="CU7">
            <v>1</v>
          </cell>
        </row>
        <row r="8">
          <cell r="C8">
            <v>37</v>
          </cell>
          <cell r="D8" t="str">
            <v>Joel Thorne</v>
          </cell>
          <cell r="E8" t="str">
            <v>Purple Heys</v>
          </cell>
          <cell r="F8">
            <v>30</v>
          </cell>
          <cell r="G8">
            <v>41</v>
          </cell>
          <cell r="H8">
            <v>25</v>
          </cell>
          <cell r="I8">
            <v>9</v>
          </cell>
          <cell r="J8">
            <v>75</v>
          </cell>
          <cell r="K8">
            <v>4</v>
          </cell>
          <cell r="L8">
            <v>4</v>
          </cell>
          <cell r="O8">
            <v>1</v>
          </cell>
          <cell r="P8">
            <v>1</v>
          </cell>
          <cell r="Q8">
            <v>17</v>
          </cell>
          <cell r="R8">
            <v>8</v>
          </cell>
          <cell r="S8">
            <v>5</v>
          </cell>
          <cell r="T8">
            <v>0.65</v>
          </cell>
          <cell r="U8">
            <v>145</v>
          </cell>
          <cell r="V8">
            <v>109</v>
          </cell>
          <cell r="W8">
            <v>36</v>
          </cell>
          <cell r="X8">
            <v>2.5</v>
          </cell>
          <cell r="AK8">
            <v>2</v>
          </cell>
          <cell r="AL8">
            <v>1</v>
          </cell>
          <cell r="AM8">
            <v>3</v>
          </cell>
          <cell r="AN8">
            <v>5</v>
          </cell>
          <cell r="AO8">
            <v>7</v>
          </cell>
          <cell r="AP8">
            <v>5</v>
          </cell>
          <cell r="AQ8">
            <v>2</v>
          </cell>
          <cell r="AR8">
            <v>9</v>
          </cell>
          <cell r="AS8">
            <v>3</v>
          </cell>
          <cell r="AT8">
            <v>4</v>
          </cell>
          <cell r="AU8">
            <v>4</v>
          </cell>
          <cell r="AV8">
            <v>7</v>
          </cell>
          <cell r="AW8">
            <v>7</v>
          </cell>
          <cell r="AX8">
            <v>4</v>
          </cell>
          <cell r="AY8">
            <v>2</v>
          </cell>
          <cell r="AZ8">
            <v>9</v>
          </cell>
          <cell r="BA8">
            <v>4</v>
          </cell>
          <cell r="BB8">
            <v>3</v>
          </cell>
          <cell r="BC8">
            <v>5</v>
          </cell>
          <cell r="BD8">
            <v>9</v>
          </cell>
          <cell r="BH8">
            <v>0</v>
          </cell>
          <cell r="BL8">
            <v>0</v>
          </cell>
          <cell r="BM8">
            <v>5</v>
          </cell>
          <cell r="BN8">
            <v>4</v>
          </cell>
          <cell r="BO8">
            <v>2</v>
          </cell>
          <cell r="BP8">
            <v>7</v>
          </cell>
          <cell r="BQ8">
            <v>4</v>
          </cell>
          <cell r="BR8">
            <v>3</v>
          </cell>
          <cell r="BS8">
            <v>3</v>
          </cell>
          <cell r="BT8">
            <v>7</v>
          </cell>
          <cell r="BU8">
            <v>3</v>
          </cell>
          <cell r="BV8">
            <v>2</v>
          </cell>
          <cell r="BW8">
            <v>5</v>
          </cell>
          <cell r="CC8">
            <v>1</v>
          </cell>
          <cell r="CD8">
            <v>1</v>
          </cell>
          <cell r="CE8">
            <v>2</v>
          </cell>
          <cell r="CG8">
            <v>2</v>
          </cell>
          <cell r="CH8">
            <v>1</v>
          </cell>
          <cell r="CI8">
            <v>4</v>
          </cell>
          <cell r="CJ8">
            <v>6</v>
          </cell>
          <cell r="CN8">
            <v>0</v>
          </cell>
          <cell r="CR8">
            <v>0</v>
          </cell>
        </row>
        <row r="9">
          <cell r="C9">
            <v>68</v>
          </cell>
          <cell r="D9" t="str">
            <v>Troy Doyle</v>
          </cell>
          <cell r="E9" t="str">
            <v>Red Light District</v>
          </cell>
          <cell r="F9">
            <v>33</v>
          </cell>
          <cell r="G9">
            <v>24</v>
          </cell>
          <cell r="H9">
            <v>22</v>
          </cell>
          <cell r="I9">
            <v>23</v>
          </cell>
          <cell r="J9">
            <v>69</v>
          </cell>
          <cell r="K9">
            <v>3</v>
          </cell>
          <cell r="L9">
            <v>4</v>
          </cell>
          <cell r="P9">
            <v>2</v>
          </cell>
          <cell r="Q9">
            <v>17</v>
          </cell>
          <cell r="R9">
            <v>14</v>
          </cell>
          <cell r="S9">
            <v>2</v>
          </cell>
          <cell r="T9">
            <v>0.54545454545454541</v>
          </cell>
          <cell r="U9">
            <v>159</v>
          </cell>
          <cell r="V9">
            <v>151</v>
          </cell>
          <cell r="W9">
            <v>8</v>
          </cell>
          <cell r="X9">
            <v>2.0909090909090908</v>
          </cell>
          <cell r="AK9">
            <v>5</v>
          </cell>
          <cell r="AL9">
            <v>4</v>
          </cell>
          <cell r="AM9">
            <v>4</v>
          </cell>
          <cell r="AN9">
            <v>9</v>
          </cell>
          <cell r="AO9">
            <v>1</v>
          </cell>
          <cell r="AP9">
            <v>5</v>
          </cell>
          <cell r="AQ9">
            <v>8</v>
          </cell>
          <cell r="AR9">
            <v>9</v>
          </cell>
          <cell r="AS9">
            <v>1</v>
          </cell>
          <cell r="AT9">
            <v>5</v>
          </cell>
          <cell r="AU9">
            <v>3</v>
          </cell>
          <cell r="AV9">
            <v>4</v>
          </cell>
          <cell r="AW9">
            <v>4</v>
          </cell>
          <cell r="AX9">
            <v>3</v>
          </cell>
          <cell r="AY9">
            <v>1</v>
          </cell>
          <cell r="AZ9">
            <v>5</v>
          </cell>
          <cell r="BA9">
            <v>6</v>
          </cell>
          <cell r="BB9">
            <v>4</v>
          </cell>
          <cell r="BC9">
            <v>7</v>
          </cell>
          <cell r="BD9">
            <v>13</v>
          </cell>
          <cell r="BH9">
            <v>0</v>
          </cell>
          <cell r="BI9">
            <v>1</v>
          </cell>
          <cell r="BJ9">
            <v>5</v>
          </cell>
          <cell r="BK9">
            <v>8</v>
          </cell>
          <cell r="BL9">
            <v>9</v>
          </cell>
          <cell r="BM9">
            <v>3</v>
          </cell>
          <cell r="BN9">
            <v>4</v>
          </cell>
          <cell r="BO9">
            <v>7</v>
          </cell>
          <cell r="BP9">
            <v>10</v>
          </cell>
          <cell r="BQ9">
            <v>1</v>
          </cell>
          <cell r="BR9">
            <v>1</v>
          </cell>
          <cell r="BS9">
            <v>0</v>
          </cell>
          <cell r="BT9">
            <v>1</v>
          </cell>
          <cell r="CJ9">
            <v>0</v>
          </cell>
          <cell r="CN9">
            <v>0</v>
          </cell>
          <cell r="CO9">
            <v>1</v>
          </cell>
          <cell r="CP9">
            <v>1</v>
          </cell>
          <cell r="CQ9">
            <v>4</v>
          </cell>
          <cell r="CR9">
            <v>5</v>
          </cell>
        </row>
        <row r="10">
          <cell r="C10">
            <v>55</v>
          </cell>
          <cell r="D10" t="str">
            <v>Ian Stevens</v>
          </cell>
          <cell r="E10" t="str">
            <v>Golden Panthers</v>
          </cell>
          <cell r="F10">
            <v>27</v>
          </cell>
          <cell r="G10">
            <v>30</v>
          </cell>
          <cell r="H10">
            <v>20</v>
          </cell>
          <cell r="I10">
            <v>18</v>
          </cell>
          <cell r="J10">
            <v>68</v>
          </cell>
          <cell r="K10">
            <v>2</v>
          </cell>
          <cell r="L10">
            <v>3</v>
          </cell>
          <cell r="O10">
            <v>1</v>
          </cell>
          <cell r="P10">
            <v>1</v>
          </cell>
          <cell r="Q10">
            <v>12</v>
          </cell>
          <cell r="R10">
            <v>14</v>
          </cell>
          <cell r="S10">
            <v>2</v>
          </cell>
          <cell r="T10">
            <v>0.4642857142857143</v>
          </cell>
          <cell r="U10">
            <v>116</v>
          </cell>
          <cell r="V10">
            <v>130</v>
          </cell>
          <cell r="W10">
            <v>-14</v>
          </cell>
          <cell r="X10">
            <v>2.4285714285714284</v>
          </cell>
          <cell r="AN10">
            <v>0</v>
          </cell>
          <cell r="AO10">
            <v>3</v>
          </cell>
          <cell r="AP10">
            <v>3</v>
          </cell>
          <cell r="AQ10">
            <v>6</v>
          </cell>
          <cell r="AR10">
            <v>9</v>
          </cell>
          <cell r="AS10">
            <v>2</v>
          </cell>
          <cell r="AT10">
            <v>3</v>
          </cell>
          <cell r="AU10">
            <v>3</v>
          </cell>
          <cell r="AV10">
            <v>5</v>
          </cell>
          <cell r="AW10">
            <v>3</v>
          </cell>
          <cell r="AX10">
            <v>4</v>
          </cell>
          <cell r="AY10">
            <v>7</v>
          </cell>
          <cell r="AZ10">
            <v>10</v>
          </cell>
          <cell r="BA10">
            <v>6</v>
          </cell>
          <cell r="BB10">
            <v>4</v>
          </cell>
          <cell r="BC10">
            <v>3</v>
          </cell>
          <cell r="BD10">
            <v>9</v>
          </cell>
          <cell r="BH10">
            <v>0</v>
          </cell>
          <cell r="BI10">
            <v>3</v>
          </cell>
          <cell r="BJ10">
            <v>3</v>
          </cell>
          <cell r="BK10">
            <v>3</v>
          </cell>
          <cell r="BL10">
            <v>6</v>
          </cell>
          <cell r="BM10">
            <v>4</v>
          </cell>
          <cell r="BN10">
            <v>3</v>
          </cell>
          <cell r="BO10">
            <v>8</v>
          </cell>
          <cell r="BP10">
            <v>12</v>
          </cell>
          <cell r="BQ10">
            <v>0</v>
          </cell>
          <cell r="BR10">
            <v>2</v>
          </cell>
          <cell r="BS10">
            <v>2</v>
          </cell>
          <cell r="BT10">
            <v>2</v>
          </cell>
          <cell r="BU10">
            <v>3</v>
          </cell>
          <cell r="BV10">
            <v>3</v>
          </cell>
          <cell r="BW10">
            <v>2</v>
          </cell>
          <cell r="BY10">
            <v>2</v>
          </cell>
          <cell r="BZ10">
            <v>1</v>
          </cell>
          <cell r="CA10">
            <v>3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2</v>
          </cell>
          <cell r="CO10">
            <v>2</v>
          </cell>
          <cell r="CP10">
            <v>1</v>
          </cell>
          <cell r="CQ10">
            <v>1</v>
          </cell>
          <cell r="CR10">
            <v>3</v>
          </cell>
        </row>
        <row r="11">
          <cell r="C11">
            <v>41</v>
          </cell>
          <cell r="D11" t="str">
            <v>Michael Moore</v>
          </cell>
          <cell r="E11" t="str">
            <v>Blue Storm</v>
          </cell>
          <cell r="F11">
            <v>30</v>
          </cell>
          <cell r="G11">
            <v>35</v>
          </cell>
          <cell r="H11">
            <v>20</v>
          </cell>
          <cell r="I11">
            <v>6</v>
          </cell>
          <cell r="J11">
            <v>61</v>
          </cell>
          <cell r="K11">
            <v>6</v>
          </cell>
          <cell r="L11">
            <v>2</v>
          </cell>
          <cell r="N11">
            <v>1</v>
          </cell>
          <cell r="Q11">
            <v>13</v>
          </cell>
          <cell r="R11">
            <v>15</v>
          </cell>
          <cell r="S11">
            <v>2</v>
          </cell>
          <cell r="T11">
            <v>0.46666666666666667</v>
          </cell>
          <cell r="U11">
            <v>118</v>
          </cell>
          <cell r="V11">
            <v>123</v>
          </cell>
          <cell r="W11">
            <v>-5</v>
          </cell>
          <cell r="X11">
            <v>2.0333333333333332</v>
          </cell>
          <cell r="AK11">
            <v>6</v>
          </cell>
          <cell r="AL11">
            <v>4</v>
          </cell>
          <cell r="AM11">
            <v>2</v>
          </cell>
          <cell r="AN11">
            <v>8</v>
          </cell>
          <cell r="AO11">
            <v>3</v>
          </cell>
          <cell r="AP11">
            <v>3</v>
          </cell>
          <cell r="AQ11">
            <v>7</v>
          </cell>
          <cell r="AR11">
            <v>10</v>
          </cell>
          <cell r="AS11">
            <v>4</v>
          </cell>
          <cell r="AT11">
            <v>5</v>
          </cell>
          <cell r="AU11">
            <v>4</v>
          </cell>
          <cell r="AV11">
            <v>8</v>
          </cell>
          <cell r="AW11">
            <v>3</v>
          </cell>
          <cell r="AX11">
            <v>5</v>
          </cell>
          <cell r="AY11">
            <v>5</v>
          </cell>
          <cell r="AZ11">
            <v>8</v>
          </cell>
          <cell r="BA11">
            <v>6</v>
          </cell>
          <cell r="BB11">
            <v>3</v>
          </cell>
          <cell r="BC11">
            <v>3</v>
          </cell>
          <cell r="BD11">
            <v>9</v>
          </cell>
          <cell r="BH11">
            <v>0</v>
          </cell>
          <cell r="BI11">
            <v>7</v>
          </cell>
          <cell r="BJ11">
            <v>4</v>
          </cell>
          <cell r="BK11">
            <v>2</v>
          </cell>
          <cell r="BL11">
            <v>9</v>
          </cell>
          <cell r="BP11">
            <v>0</v>
          </cell>
          <cell r="BQ11">
            <v>0</v>
          </cell>
          <cell r="BR11">
            <v>1</v>
          </cell>
          <cell r="BS11">
            <v>0</v>
          </cell>
          <cell r="BT11">
            <v>0</v>
          </cell>
          <cell r="BU11">
            <v>5</v>
          </cell>
          <cell r="BV11">
            <v>4</v>
          </cell>
          <cell r="BW11">
            <v>2</v>
          </cell>
          <cell r="CJ11">
            <v>0</v>
          </cell>
          <cell r="CK11">
            <v>1</v>
          </cell>
          <cell r="CL11">
            <v>1</v>
          </cell>
          <cell r="CM11">
            <v>1</v>
          </cell>
          <cell r="CN11">
            <v>2</v>
          </cell>
          <cell r="CR11">
            <v>0</v>
          </cell>
        </row>
        <row r="12">
          <cell r="C12">
            <v>61</v>
          </cell>
          <cell r="D12" t="str">
            <v>Jon Loubert</v>
          </cell>
          <cell r="E12" t="str">
            <v>Red Light District</v>
          </cell>
          <cell r="F12">
            <v>33</v>
          </cell>
          <cell r="G12">
            <v>32</v>
          </cell>
          <cell r="H12">
            <v>19</v>
          </cell>
          <cell r="I12">
            <v>10</v>
          </cell>
          <cell r="J12">
            <v>61</v>
          </cell>
          <cell r="K12">
            <v>3</v>
          </cell>
          <cell r="L12">
            <v>4</v>
          </cell>
          <cell r="N12">
            <v>1</v>
          </cell>
          <cell r="P12">
            <v>2</v>
          </cell>
          <cell r="Q12">
            <v>17</v>
          </cell>
          <cell r="R12">
            <v>14</v>
          </cell>
          <cell r="S12">
            <v>2</v>
          </cell>
          <cell r="T12">
            <v>0.54545454545454541</v>
          </cell>
          <cell r="U12">
            <v>159</v>
          </cell>
          <cell r="V12">
            <v>151</v>
          </cell>
          <cell r="W12">
            <v>8</v>
          </cell>
          <cell r="X12">
            <v>1.8484848484848484</v>
          </cell>
          <cell r="AK12">
            <v>6</v>
          </cell>
          <cell r="AL12">
            <v>4</v>
          </cell>
          <cell r="AM12">
            <v>4</v>
          </cell>
          <cell r="AN12">
            <v>10</v>
          </cell>
          <cell r="AO12">
            <v>5</v>
          </cell>
          <cell r="AP12">
            <v>5</v>
          </cell>
          <cell r="AQ12">
            <v>3</v>
          </cell>
          <cell r="AR12">
            <v>8</v>
          </cell>
          <cell r="AS12">
            <v>6</v>
          </cell>
          <cell r="AT12">
            <v>5</v>
          </cell>
          <cell r="AU12">
            <v>2</v>
          </cell>
          <cell r="AV12">
            <v>8</v>
          </cell>
          <cell r="AW12">
            <v>2</v>
          </cell>
          <cell r="AX12">
            <v>3</v>
          </cell>
          <cell r="AY12">
            <v>2</v>
          </cell>
          <cell r="AZ12">
            <v>4</v>
          </cell>
          <cell r="BA12">
            <v>6</v>
          </cell>
          <cell r="BB12">
            <v>4</v>
          </cell>
          <cell r="BC12">
            <v>6</v>
          </cell>
          <cell r="BD12">
            <v>12</v>
          </cell>
          <cell r="BH12">
            <v>0</v>
          </cell>
          <cell r="BI12">
            <v>2</v>
          </cell>
          <cell r="BJ12">
            <v>5</v>
          </cell>
          <cell r="BK12">
            <v>5</v>
          </cell>
          <cell r="BL12">
            <v>7</v>
          </cell>
          <cell r="BM12">
            <v>3</v>
          </cell>
          <cell r="BN12">
            <v>4</v>
          </cell>
          <cell r="BO12">
            <v>5</v>
          </cell>
          <cell r="BP12">
            <v>8</v>
          </cell>
          <cell r="BQ12">
            <v>0</v>
          </cell>
          <cell r="BR12">
            <v>1</v>
          </cell>
          <cell r="BS12">
            <v>0</v>
          </cell>
          <cell r="BT12">
            <v>0</v>
          </cell>
          <cell r="CJ12">
            <v>0</v>
          </cell>
          <cell r="CN12">
            <v>0</v>
          </cell>
          <cell r="CO12">
            <v>0</v>
          </cell>
          <cell r="CP12">
            <v>1</v>
          </cell>
          <cell r="CQ12">
            <v>2</v>
          </cell>
          <cell r="CR12">
            <v>2</v>
          </cell>
        </row>
        <row r="13">
          <cell r="C13">
            <v>25</v>
          </cell>
          <cell r="D13" t="str">
            <v>Matt Vautour</v>
          </cell>
          <cell r="E13" t="str">
            <v>Slashing Pumpkins</v>
          </cell>
          <cell r="F13">
            <v>31</v>
          </cell>
          <cell r="G13">
            <v>40</v>
          </cell>
          <cell r="H13">
            <v>14</v>
          </cell>
          <cell r="I13">
            <v>6</v>
          </cell>
          <cell r="J13">
            <v>60</v>
          </cell>
          <cell r="K13">
            <v>5</v>
          </cell>
          <cell r="L13">
            <v>4</v>
          </cell>
          <cell r="O13">
            <v>5</v>
          </cell>
          <cell r="P13">
            <v>3</v>
          </cell>
          <cell r="Q13">
            <v>22</v>
          </cell>
          <cell r="R13">
            <v>8</v>
          </cell>
          <cell r="S13">
            <v>1</v>
          </cell>
          <cell r="T13">
            <v>0.72580645161290325</v>
          </cell>
          <cell r="U13">
            <v>159</v>
          </cell>
          <cell r="V13">
            <v>97</v>
          </cell>
          <cell r="W13">
            <v>62</v>
          </cell>
          <cell r="X13">
            <v>1.935483870967742</v>
          </cell>
          <cell r="AK13">
            <v>3</v>
          </cell>
          <cell r="AL13">
            <v>3</v>
          </cell>
          <cell r="AM13">
            <v>2</v>
          </cell>
          <cell r="AN13">
            <v>5</v>
          </cell>
          <cell r="AO13">
            <v>0</v>
          </cell>
          <cell r="AP13">
            <v>1</v>
          </cell>
          <cell r="AQ13">
            <v>1</v>
          </cell>
          <cell r="AR13">
            <v>1</v>
          </cell>
          <cell r="AV13">
            <v>0</v>
          </cell>
          <cell r="AW13">
            <v>3</v>
          </cell>
          <cell r="AX13">
            <v>5</v>
          </cell>
          <cell r="AY13">
            <v>1</v>
          </cell>
          <cell r="AZ13">
            <v>4</v>
          </cell>
          <cell r="BA13">
            <v>7</v>
          </cell>
          <cell r="BB13">
            <v>4</v>
          </cell>
          <cell r="BC13">
            <v>1</v>
          </cell>
          <cell r="BD13">
            <v>8</v>
          </cell>
          <cell r="BH13">
            <v>0</v>
          </cell>
          <cell r="BI13">
            <v>4</v>
          </cell>
          <cell r="BJ13">
            <v>4</v>
          </cell>
          <cell r="BK13">
            <v>1</v>
          </cell>
          <cell r="BL13">
            <v>5</v>
          </cell>
          <cell r="BM13">
            <v>9</v>
          </cell>
          <cell r="BN13">
            <v>6</v>
          </cell>
          <cell r="BO13">
            <v>5</v>
          </cell>
          <cell r="BP13">
            <v>14</v>
          </cell>
          <cell r="BQ13">
            <v>3</v>
          </cell>
          <cell r="BR13">
            <v>2</v>
          </cell>
          <cell r="BS13">
            <v>5</v>
          </cell>
          <cell r="BT13">
            <v>8</v>
          </cell>
          <cell r="BU13">
            <v>3</v>
          </cell>
          <cell r="BV13">
            <v>3</v>
          </cell>
          <cell r="BW13">
            <v>1</v>
          </cell>
          <cell r="BY13">
            <v>5</v>
          </cell>
          <cell r="BZ13">
            <v>1</v>
          </cell>
          <cell r="CA13">
            <v>1</v>
          </cell>
          <cell r="CC13">
            <v>2</v>
          </cell>
          <cell r="CD13">
            <v>1</v>
          </cell>
          <cell r="CE13">
            <v>2</v>
          </cell>
          <cell r="CJ13">
            <v>0</v>
          </cell>
          <cell r="CN13">
            <v>0</v>
          </cell>
          <cell r="CO13">
            <v>1</v>
          </cell>
          <cell r="CP13">
            <v>1</v>
          </cell>
          <cell r="CQ13">
            <v>0</v>
          </cell>
          <cell r="CR13">
            <v>1</v>
          </cell>
        </row>
        <row r="14">
          <cell r="C14">
            <v>81</v>
          </cell>
          <cell r="D14" t="str">
            <v>Collin Sleep</v>
          </cell>
          <cell r="E14" t="str">
            <v>The Green Machine</v>
          </cell>
          <cell r="F14">
            <v>33</v>
          </cell>
          <cell r="G14">
            <v>39</v>
          </cell>
          <cell r="H14">
            <v>17</v>
          </cell>
          <cell r="I14">
            <v>4</v>
          </cell>
          <cell r="J14">
            <v>60</v>
          </cell>
          <cell r="K14">
            <v>4</v>
          </cell>
          <cell r="N14">
            <v>1</v>
          </cell>
          <cell r="O14">
            <v>2</v>
          </cell>
          <cell r="P14">
            <v>2</v>
          </cell>
          <cell r="Q14">
            <v>8</v>
          </cell>
          <cell r="R14">
            <v>24</v>
          </cell>
          <cell r="S14">
            <v>1</v>
          </cell>
          <cell r="T14">
            <v>0.25757575757575757</v>
          </cell>
          <cell r="U14">
            <v>109</v>
          </cell>
          <cell r="V14">
            <v>166</v>
          </cell>
          <cell r="W14">
            <v>-57</v>
          </cell>
          <cell r="X14">
            <v>1.8181818181818181</v>
          </cell>
          <cell r="AK14">
            <v>1</v>
          </cell>
          <cell r="AL14">
            <v>2</v>
          </cell>
          <cell r="AM14">
            <v>2</v>
          </cell>
          <cell r="AN14">
            <v>3</v>
          </cell>
          <cell r="AO14">
            <v>2</v>
          </cell>
          <cell r="AP14">
            <v>4</v>
          </cell>
          <cell r="AQ14">
            <v>2</v>
          </cell>
          <cell r="AR14">
            <v>4</v>
          </cell>
          <cell r="AS14">
            <v>4</v>
          </cell>
          <cell r="AT14">
            <v>5</v>
          </cell>
          <cell r="AU14">
            <v>3</v>
          </cell>
          <cell r="AV14">
            <v>7</v>
          </cell>
          <cell r="AW14">
            <v>4</v>
          </cell>
          <cell r="AX14">
            <v>5</v>
          </cell>
          <cell r="AY14">
            <v>2</v>
          </cell>
          <cell r="AZ14">
            <v>6</v>
          </cell>
          <cell r="BD14">
            <v>0</v>
          </cell>
          <cell r="BH14">
            <v>0</v>
          </cell>
          <cell r="BI14">
            <v>7</v>
          </cell>
          <cell r="BJ14">
            <v>5</v>
          </cell>
          <cell r="BK14">
            <v>2</v>
          </cell>
          <cell r="BL14">
            <v>9</v>
          </cell>
          <cell r="BM14">
            <v>7</v>
          </cell>
          <cell r="BN14">
            <v>4</v>
          </cell>
          <cell r="BO14">
            <v>1</v>
          </cell>
          <cell r="BP14">
            <v>8</v>
          </cell>
          <cell r="BQ14">
            <v>5</v>
          </cell>
          <cell r="BR14">
            <v>4</v>
          </cell>
          <cell r="BS14">
            <v>1</v>
          </cell>
          <cell r="BT14">
            <v>6</v>
          </cell>
          <cell r="BU14">
            <v>5</v>
          </cell>
          <cell r="BV14">
            <v>3</v>
          </cell>
          <cell r="BW14">
            <v>5</v>
          </cell>
          <cell r="BY14">
            <v>4</v>
          </cell>
          <cell r="BZ14">
            <v>1</v>
          </cell>
          <cell r="CA14">
            <v>3</v>
          </cell>
          <cell r="CJ14">
            <v>0</v>
          </cell>
          <cell r="CN14">
            <v>0</v>
          </cell>
          <cell r="CR14">
            <v>0</v>
          </cell>
        </row>
        <row r="15">
          <cell r="C15">
            <v>35</v>
          </cell>
          <cell r="D15" t="str">
            <v>Jamie Carson</v>
          </cell>
          <cell r="E15" t="str">
            <v>Purple Heys</v>
          </cell>
          <cell r="F15">
            <v>33</v>
          </cell>
          <cell r="G15">
            <v>20</v>
          </cell>
          <cell r="H15">
            <v>25</v>
          </cell>
          <cell r="I15">
            <v>12</v>
          </cell>
          <cell r="J15">
            <v>57</v>
          </cell>
          <cell r="K15">
            <v>2</v>
          </cell>
          <cell r="L15">
            <v>3</v>
          </cell>
          <cell r="M15">
            <v>1</v>
          </cell>
          <cell r="N15">
            <v>2</v>
          </cell>
          <cell r="P15">
            <v>1</v>
          </cell>
          <cell r="Q15">
            <v>18</v>
          </cell>
          <cell r="R15">
            <v>9</v>
          </cell>
          <cell r="S15">
            <v>6</v>
          </cell>
          <cell r="T15">
            <v>0.63636363636363635</v>
          </cell>
          <cell r="U15">
            <v>154</v>
          </cell>
          <cell r="V15">
            <v>118</v>
          </cell>
          <cell r="W15">
            <v>36</v>
          </cell>
          <cell r="X15">
            <v>1.7272727272727273</v>
          </cell>
          <cell r="AK15">
            <v>3</v>
          </cell>
          <cell r="AL15">
            <v>1</v>
          </cell>
          <cell r="AM15">
            <v>2</v>
          </cell>
          <cell r="AN15">
            <v>5</v>
          </cell>
          <cell r="AO15">
            <v>3</v>
          </cell>
          <cell r="AP15">
            <v>5</v>
          </cell>
          <cell r="AQ15">
            <v>4</v>
          </cell>
          <cell r="AR15">
            <v>7</v>
          </cell>
          <cell r="AS15">
            <v>4</v>
          </cell>
          <cell r="AT15">
            <v>5</v>
          </cell>
          <cell r="AU15">
            <v>3</v>
          </cell>
          <cell r="AV15">
            <v>7</v>
          </cell>
          <cell r="AW15">
            <v>1</v>
          </cell>
          <cell r="AX15">
            <v>5</v>
          </cell>
          <cell r="AY15">
            <v>3</v>
          </cell>
          <cell r="AZ15">
            <v>4</v>
          </cell>
          <cell r="BA15">
            <v>1</v>
          </cell>
          <cell r="BB15">
            <v>4</v>
          </cell>
          <cell r="BC15">
            <v>7</v>
          </cell>
          <cell r="BD15">
            <v>8</v>
          </cell>
          <cell r="BH15">
            <v>0</v>
          </cell>
          <cell r="BL15">
            <v>0</v>
          </cell>
          <cell r="BM15">
            <v>2</v>
          </cell>
          <cell r="BN15">
            <v>4</v>
          </cell>
          <cell r="BO15">
            <v>0</v>
          </cell>
          <cell r="BP15">
            <v>2</v>
          </cell>
          <cell r="BQ15">
            <v>1</v>
          </cell>
          <cell r="BR15">
            <v>3</v>
          </cell>
          <cell r="BS15">
            <v>4</v>
          </cell>
          <cell r="BT15">
            <v>5</v>
          </cell>
          <cell r="BU15">
            <v>3</v>
          </cell>
          <cell r="BV15">
            <v>2</v>
          </cell>
          <cell r="BW15">
            <v>6</v>
          </cell>
          <cell r="CC15">
            <v>1</v>
          </cell>
          <cell r="CD15">
            <v>1</v>
          </cell>
          <cell r="CE15">
            <v>2</v>
          </cell>
          <cell r="CG15">
            <v>0</v>
          </cell>
          <cell r="CH15">
            <v>1</v>
          </cell>
          <cell r="CI15">
            <v>1</v>
          </cell>
          <cell r="CJ15">
            <v>1</v>
          </cell>
          <cell r="CN15">
            <v>0</v>
          </cell>
          <cell r="CR15">
            <v>0</v>
          </cell>
          <cell r="CS15">
            <v>1</v>
          </cell>
          <cell r="CT15">
            <v>1</v>
          </cell>
          <cell r="CU15">
            <v>2</v>
          </cell>
        </row>
        <row r="16">
          <cell r="C16">
            <v>26</v>
          </cell>
          <cell r="D16" t="str">
            <v>Richard Kwiatkowski</v>
          </cell>
          <cell r="E16" t="str">
            <v>Slashing Pumpkins</v>
          </cell>
          <cell r="F16">
            <v>24</v>
          </cell>
          <cell r="G16">
            <v>36</v>
          </cell>
          <cell r="H16">
            <v>13</v>
          </cell>
          <cell r="I16">
            <v>7</v>
          </cell>
          <cell r="J16">
            <v>56</v>
          </cell>
          <cell r="K16">
            <v>4</v>
          </cell>
          <cell r="L16">
            <v>3</v>
          </cell>
          <cell r="O16">
            <v>2</v>
          </cell>
          <cell r="P16">
            <v>5</v>
          </cell>
          <cell r="Q16">
            <v>19</v>
          </cell>
          <cell r="R16">
            <v>4</v>
          </cell>
          <cell r="S16">
            <v>1</v>
          </cell>
          <cell r="T16">
            <v>0.8125</v>
          </cell>
          <cell r="U16">
            <v>128</v>
          </cell>
          <cell r="V16">
            <v>72</v>
          </cell>
          <cell r="W16">
            <v>56</v>
          </cell>
          <cell r="X16">
            <v>2.3333333333333335</v>
          </cell>
          <cell r="AK16">
            <v>3</v>
          </cell>
          <cell r="AL16">
            <v>2</v>
          </cell>
          <cell r="AM16">
            <v>0</v>
          </cell>
          <cell r="AN16">
            <v>3</v>
          </cell>
          <cell r="AO16">
            <v>3</v>
          </cell>
          <cell r="AP16">
            <v>1</v>
          </cell>
          <cell r="AQ16">
            <v>1</v>
          </cell>
          <cell r="AR16">
            <v>4</v>
          </cell>
          <cell r="AV16">
            <v>0</v>
          </cell>
          <cell r="AW16">
            <v>3</v>
          </cell>
          <cell r="AX16">
            <v>3</v>
          </cell>
          <cell r="AY16">
            <v>4</v>
          </cell>
          <cell r="AZ16">
            <v>7</v>
          </cell>
          <cell r="BA16">
            <v>3</v>
          </cell>
          <cell r="BB16">
            <v>3</v>
          </cell>
          <cell r="BC16">
            <v>1</v>
          </cell>
          <cell r="BD16">
            <v>4</v>
          </cell>
          <cell r="BH16">
            <v>0</v>
          </cell>
          <cell r="BI16">
            <v>3</v>
          </cell>
          <cell r="BJ16">
            <v>3</v>
          </cell>
          <cell r="BK16">
            <v>0</v>
          </cell>
          <cell r="BL16">
            <v>3</v>
          </cell>
          <cell r="BM16">
            <v>9</v>
          </cell>
          <cell r="BN16">
            <v>5</v>
          </cell>
          <cell r="BO16">
            <v>4</v>
          </cell>
          <cell r="BP16">
            <v>13</v>
          </cell>
          <cell r="BQ16">
            <v>2</v>
          </cell>
          <cell r="BR16">
            <v>2</v>
          </cell>
          <cell r="BS16">
            <v>6</v>
          </cell>
          <cell r="BT16">
            <v>8</v>
          </cell>
          <cell r="BU16">
            <v>1</v>
          </cell>
          <cell r="BV16">
            <v>2</v>
          </cell>
          <cell r="BW16">
            <v>0</v>
          </cell>
          <cell r="BY16">
            <v>3</v>
          </cell>
          <cell r="BZ16">
            <v>1</v>
          </cell>
          <cell r="CA16">
            <v>2</v>
          </cell>
          <cell r="CC16">
            <v>4</v>
          </cell>
          <cell r="CD16">
            <v>1</v>
          </cell>
          <cell r="CE16">
            <v>2</v>
          </cell>
          <cell r="CJ16">
            <v>0</v>
          </cell>
          <cell r="CN16">
            <v>0</v>
          </cell>
          <cell r="CO16">
            <v>2</v>
          </cell>
          <cell r="CP16">
            <v>1</v>
          </cell>
          <cell r="CQ16">
            <v>0</v>
          </cell>
          <cell r="CR16">
            <v>2</v>
          </cell>
        </row>
        <row r="17">
          <cell r="C17">
            <v>73</v>
          </cell>
          <cell r="D17" t="str">
            <v>Brian Kelly</v>
          </cell>
          <cell r="E17" t="str">
            <v>Retribution</v>
          </cell>
          <cell r="F17">
            <v>31</v>
          </cell>
          <cell r="G17">
            <v>21</v>
          </cell>
          <cell r="H17">
            <v>16</v>
          </cell>
          <cell r="I17">
            <v>16</v>
          </cell>
          <cell r="J17">
            <v>53</v>
          </cell>
          <cell r="K17">
            <v>2</v>
          </cell>
          <cell r="L17">
            <v>4</v>
          </cell>
          <cell r="Q17">
            <v>22</v>
          </cell>
          <cell r="R17">
            <v>6</v>
          </cell>
          <cell r="S17">
            <v>3</v>
          </cell>
          <cell r="T17">
            <v>0.75806451612903225</v>
          </cell>
          <cell r="U17">
            <v>169</v>
          </cell>
          <cell r="V17">
            <v>106</v>
          </cell>
          <cell r="W17">
            <v>63</v>
          </cell>
          <cell r="X17">
            <v>1.7096774193548387</v>
          </cell>
          <cell r="AK17">
            <v>1</v>
          </cell>
          <cell r="AL17">
            <v>2</v>
          </cell>
          <cell r="AM17">
            <v>2</v>
          </cell>
          <cell r="AN17">
            <v>3</v>
          </cell>
          <cell r="AO17">
            <v>1</v>
          </cell>
          <cell r="AP17">
            <v>4</v>
          </cell>
          <cell r="AQ17">
            <v>4</v>
          </cell>
          <cell r="AR17">
            <v>5</v>
          </cell>
          <cell r="AS17">
            <v>7</v>
          </cell>
          <cell r="AT17">
            <v>5</v>
          </cell>
          <cell r="AU17">
            <v>8</v>
          </cell>
          <cell r="AV17">
            <v>15</v>
          </cell>
          <cell r="AZ17">
            <v>0</v>
          </cell>
          <cell r="BA17">
            <v>2</v>
          </cell>
          <cell r="BB17">
            <v>4</v>
          </cell>
          <cell r="BC17">
            <v>2</v>
          </cell>
          <cell r="BD17">
            <v>4</v>
          </cell>
          <cell r="BH17">
            <v>0</v>
          </cell>
          <cell r="BI17">
            <v>4</v>
          </cell>
          <cell r="BJ17">
            <v>5</v>
          </cell>
          <cell r="BK17">
            <v>2</v>
          </cell>
          <cell r="BL17">
            <v>6</v>
          </cell>
          <cell r="BM17">
            <v>2</v>
          </cell>
          <cell r="BN17">
            <v>5</v>
          </cell>
          <cell r="BO17">
            <v>6</v>
          </cell>
          <cell r="BP17">
            <v>8</v>
          </cell>
          <cell r="BQ17">
            <v>3</v>
          </cell>
          <cell r="BR17">
            <v>4</v>
          </cell>
          <cell r="BS17">
            <v>4</v>
          </cell>
          <cell r="BT17">
            <v>7</v>
          </cell>
          <cell r="CJ17">
            <v>0</v>
          </cell>
          <cell r="CK17">
            <v>1</v>
          </cell>
          <cell r="CL17">
            <v>1</v>
          </cell>
          <cell r="CM17">
            <v>2</v>
          </cell>
          <cell r="CN17">
            <v>3</v>
          </cell>
          <cell r="CR17">
            <v>0</v>
          </cell>
          <cell r="CS17">
            <v>0</v>
          </cell>
          <cell r="CT17">
            <v>1</v>
          </cell>
          <cell r="CU17">
            <v>2</v>
          </cell>
        </row>
        <row r="18">
          <cell r="C18">
            <v>21</v>
          </cell>
          <cell r="D18" t="str">
            <v>James Campbell</v>
          </cell>
          <cell r="E18" t="str">
            <v>Slashing Pumpkins</v>
          </cell>
          <cell r="F18">
            <v>33</v>
          </cell>
          <cell r="G18">
            <v>14</v>
          </cell>
          <cell r="H18">
            <v>25</v>
          </cell>
          <cell r="I18">
            <v>14</v>
          </cell>
          <cell r="J18">
            <v>53</v>
          </cell>
          <cell r="K18">
            <v>3</v>
          </cell>
          <cell r="L18">
            <v>9</v>
          </cell>
          <cell r="O18">
            <v>2</v>
          </cell>
          <cell r="P18">
            <v>2</v>
          </cell>
          <cell r="Q18">
            <v>24</v>
          </cell>
          <cell r="R18">
            <v>8</v>
          </cell>
          <cell r="S18">
            <v>1</v>
          </cell>
          <cell r="T18">
            <v>0.74242424242424243</v>
          </cell>
          <cell r="U18">
            <v>166</v>
          </cell>
          <cell r="V18">
            <v>101</v>
          </cell>
          <cell r="W18">
            <v>65</v>
          </cell>
          <cell r="X18">
            <v>1.606060606060606</v>
          </cell>
          <cell r="AK18">
            <v>1</v>
          </cell>
          <cell r="AL18">
            <v>4</v>
          </cell>
          <cell r="AM18">
            <v>1</v>
          </cell>
          <cell r="AN18">
            <v>2</v>
          </cell>
          <cell r="AO18">
            <v>1</v>
          </cell>
          <cell r="AP18">
            <v>1</v>
          </cell>
          <cell r="AQ18">
            <v>1</v>
          </cell>
          <cell r="AR18">
            <v>2</v>
          </cell>
          <cell r="AV18">
            <v>0</v>
          </cell>
          <cell r="AW18">
            <v>5</v>
          </cell>
          <cell r="AX18">
            <v>5</v>
          </cell>
          <cell r="AY18">
            <v>4</v>
          </cell>
          <cell r="AZ18">
            <v>9</v>
          </cell>
          <cell r="BA18">
            <v>1</v>
          </cell>
          <cell r="BB18">
            <v>4</v>
          </cell>
          <cell r="BC18">
            <v>5</v>
          </cell>
          <cell r="BD18">
            <v>6</v>
          </cell>
          <cell r="BH18">
            <v>0</v>
          </cell>
          <cell r="BI18">
            <v>1</v>
          </cell>
          <cell r="BJ18">
            <v>4</v>
          </cell>
          <cell r="BK18">
            <v>6</v>
          </cell>
          <cell r="BL18">
            <v>7</v>
          </cell>
          <cell r="BM18">
            <v>4</v>
          </cell>
          <cell r="BN18">
            <v>7</v>
          </cell>
          <cell r="BO18">
            <v>13</v>
          </cell>
          <cell r="BP18">
            <v>17</v>
          </cell>
          <cell r="BQ18">
            <v>1</v>
          </cell>
          <cell r="BR18">
            <v>2</v>
          </cell>
          <cell r="BS18">
            <v>2</v>
          </cell>
          <cell r="BT18">
            <v>3</v>
          </cell>
          <cell r="BU18">
            <v>0</v>
          </cell>
          <cell r="BV18">
            <v>3</v>
          </cell>
          <cell r="BW18">
            <v>1</v>
          </cell>
          <cell r="BY18">
            <v>0</v>
          </cell>
          <cell r="BZ18">
            <v>1</v>
          </cell>
          <cell r="CA18">
            <v>3</v>
          </cell>
          <cell r="CC18">
            <v>0</v>
          </cell>
          <cell r="CD18">
            <v>1</v>
          </cell>
          <cell r="CE18">
            <v>3</v>
          </cell>
          <cell r="CJ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0</v>
          </cell>
          <cell r="CR18">
            <v>0</v>
          </cell>
        </row>
        <row r="19">
          <cell r="C19">
            <v>36</v>
          </cell>
          <cell r="D19" t="str">
            <v>Jeff Schriver</v>
          </cell>
          <cell r="E19" t="str">
            <v>Purple Heys</v>
          </cell>
          <cell r="F19">
            <v>24</v>
          </cell>
          <cell r="G19">
            <v>28</v>
          </cell>
          <cell r="H19">
            <v>18</v>
          </cell>
          <cell r="I19">
            <v>5</v>
          </cell>
          <cell r="J19">
            <v>51</v>
          </cell>
          <cell r="K19">
            <v>5</v>
          </cell>
          <cell r="L19">
            <v>2</v>
          </cell>
          <cell r="M19">
            <v>1</v>
          </cell>
          <cell r="Q19">
            <v>16</v>
          </cell>
          <cell r="R19">
            <v>5</v>
          </cell>
          <cell r="S19">
            <v>3</v>
          </cell>
          <cell r="T19">
            <v>0.72916666666666663</v>
          </cell>
          <cell r="U19">
            <v>115</v>
          </cell>
          <cell r="V19">
            <v>79</v>
          </cell>
          <cell r="W19">
            <v>36</v>
          </cell>
          <cell r="X19">
            <v>2.125</v>
          </cell>
          <cell r="AN19">
            <v>0</v>
          </cell>
          <cell r="AO19">
            <v>6</v>
          </cell>
          <cell r="AP19">
            <v>4</v>
          </cell>
          <cell r="AQ19">
            <v>4</v>
          </cell>
          <cell r="AR19">
            <v>10</v>
          </cell>
          <cell r="AS19">
            <v>3</v>
          </cell>
          <cell r="AT19">
            <v>3</v>
          </cell>
          <cell r="AU19">
            <v>1</v>
          </cell>
          <cell r="AV19">
            <v>4</v>
          </cell>
          <cell r="AW19">
            <v>3</v>
          </cell>
          <cell r="AX19">
            <v>3</v>
          </cell>
          <cell r="AY19">
            <v>2</v>
          </cell>
          <cell r="AZ19">
            <v>5</v>
          </cell>
          <cell r="BA19">
            <v>3</v>
          </cell>
          <cell r="BB19">
            <v>3</v>
          </cell>
          <cell r="BC19">
            <v>1</v>
          </cell>
          <cell r="BD19">
            <v>4</v>
          </cell>
          <cell r="BH19">
            <v>0</v>
          </cell>
          <cell r="BL19">
            <v>0</v>
          </cell>
          <cell r="BM19">
            <v>2</v>
          </cell>
          <cell r="BN19">
            <v>4</v>
          </cell>
          <cell r="BO19">
            <v>5</v>
          </cell>
          <cell r="BP19">
            <v>7</v>
          </cell>
          <cell r="BQ19">
            <v>4</v>
          </cell>
          <cell r="BR19">
            <v>3</v>
          </cell>
          <cell r="BS19">
            <v>3</v>
          </cell>
          <cell r="BT19">
            <v>7</v>
          </cell>
          <cell r="BU19">
            <v>2</v>
          </cell>
          <cell r="BV19">
            <v>1</v>
          </cell>
          <cell r="BW19">
            <v>2</v>
          </cell>
          <cell r="CC19">
            <v>2</v>
          </cell>
          <cell r="CD19">
            <v>1</v>
          </cell>
          <cell r="CE19">
            <v>0</v>
          </cell>
          <cell r="CG19">
            <v>1</v>
          </cell>
          <cell r="CH19">
            <v>1</v>
          </cell>
          <cell r="CI19">
            <v>3</v>
          </cell>
          <cell r="CJ19">
            <v>4</v>
          </cell>
          <cell r="CN19">
            <v>0</v>
          </cell>
          <cell r="CR19">
            <v>0</v>
          </cell>
        </row>
        <row r="20">
          <cell r="C20">
            <v>53</v>
          </cell>
          <cell r="D20" t="str">
            <v>Douglas Taylor</v>
          </cell>
          <cell r="E20" t="str">
            <v>Golden Panthers</v>
          </cell>
          <cell r="F20">
            <v>33</v>
          </cell>
          <cell r="G20">
            <v>15</v>
          </cell>
          <cell r="H20">
            <v>22</v>
          </cell>
          <cell r="I20">
            <v>14</v>
          </cell>
          <cell r="J20">
            <v>51</v>
          </cell>
          <cell r="K20">
            <v>1</v>
          </cell>
          <cell r="L20">
            <v>1</v>
          </cell>
          <cell r="Q20">
            <v>13</v>
          </cell>
          <cell r="R20">
            <v>18</v>
          </cell>
          <cell r="S20">
            <v>2</v>
          </cell>
          <cell r="T20">
            <v>0.42424242424242425</v>
          </cell>
          <cell r="U20">
            <v>130</v>
          </cell>
          <cell r="V20">
            <v>151</v>
          </cell>
          <cell r="W20">
            <v>-21</v>
          </cell>
          <cell r="X20">
            <v>1.5454545454545454</v>
          </cell>
          <cell r="AN20">
            <v>0</v>
          </cell>
          <cell r="AO20">
            <v>0</v>
          </cell>
          <cell r="AP20">
            <v>4</v>
          </cell>
          <cell r="AQ20">
            <v>6</v>
          </cell>
          <cell r="AR20">
            <v>6</v>
          </cell>
          <cell r="AS20">
            <v>1</v>
          </cell>
          <cell r="AT20">
            <v>4</v>
          </cell>
          <cell r="AU20">
            <v>2</v>
          </cell>
          <cell r="AV20">
            <v>3</v>
          </cell>
          <cell r="AW20">
            <v>4</v>
          </cell>
          <cell r="AX20">
            <v>4</v>
          </cell>
          <cell r="AY20">
            <v>2</v>
          </cell>
          <cell r="AZ20">
            <v>6</v>
          </cell>
          <cell r="BA20">
            <v>3</v>
          </cell>
          <cell r="BB20">
            <v>4</v>
          </cell>
          <cell r="BC20">
            <v>5</v>
          </cell>
          <cell r="BD20">
            <v>8</v>
          </cell>
          <cell r="BH20">
            <v>0</v>
          </cell>
          <cell r="BI20">
            <v>1</v>
          </cell>
          <cell r="BJ20">
            <v>3</v>
          </cell>
          <cell r="BK20">
            <v>4</v>
          </cell>
          <cell r="BL20">
            <v>5</v>
          </cell>
          <cell r="BM20">
            <v>3</v>
          </cell>
          <cell r="BN20">
            <v>5</v>
          </cell>
          <cell r="BO20">
            <v>9</v>
          </cell>
          <cell r="BP20">
            <v>12</v>
          </cell>
          <cell r="BQ20">
            <v>1</v>
          </cell>
          <cell r="BR20">
            <v>2</v>
          </cell>
          <cell r="BS20">
            <v>1</v>
          </cell>
          <cell r="BT20">
            <v>2</v>
          </cell>
          <cell r="BU20">
            <v>0</v>
          </cell>
          <cell r="BV20">
            <v>4</v>
          </cell>
          <cell r="BW20">
            <v>3</v>
          </cell>
          <cell r="BY20">
            <v>0</v>
          </cell>
          <cell r="BZ20">
            <v>1</v>
          </cell>
          <cell r="CA20">
            <v>2</v>
          </cell>
          <cell r="CJ20">
            <v>0</v>
          </cell>
          <cell r="CK20">
            <v>2</v>
          </cell>
          <cell r="CL20">
            <v>1</v>
          </cell>
          <cell r="CM20">
            <v>2</v>
          </cell>
          <cell r="CN20">
            <v>4</v>
          </cell>
          <cell r="CO20">
            <v>0</v>
          </cell>
          <cell r="CP20">
            <v>1</v>
          </cell>
          <cell r="CQ20">
            <v>0</v>
          </cell>
          <cell r="CR20">
            <v>0</v>
          </cell>
        </row>
        <row r="21">
          <cell r="C21">
            <v>17</v>
          </cell>
          <cell r="D21" t="str">
            <v>Wayne Helpard</v>
          </cell>
          <cell r="E21" t="str">
            <v>White Lightning</v>
          </cell>
          <cell r="F21">
            <v>33</v>
          </cell>
          <cell r="G21">
            <v>18</v>
          </cell>
          <cell r="H21">
            <v>20</v>
          </cell>
          <cell r="I21">
            <v>12</v>
          </cell>
          <cell r="J21">
            <v>50</v>
          </cell>
          <cell r="K21">
            <v>1</v>
          </cell>
          <cell r="L21">
            <v>1</v>
          </cell>
          <cell r="P21">
            <v>1</v>
          </cell>
          <cell r="Q21">
            <v>6</v>
          </cell>
          <cell r="R21">
            <v>24</v>
          </cell>
          <cell r="S21">
            <v>3</v>
          </cell>
          <cell r="T21">
            <v>0.22727272727272727</v>
          </cell>
          <cell r="U21">
            <v>114</v>
          </cell>
          <cell r="V21">
            <v>186</v>
          </cell>
          <cell r="W21">
            <v>-72</v>
          </cell>
          <cell r="X21">
            <v>1.5151515151515151</v>
          </cell>
          <cell r="AK21">
            <v>2</v>
          </cell>
          <cell r="AL21">
            <v>4</v>
          </cell>
          <cell r="AM21">
            <v>1</v>
          </cell>
          <cell r="AN21">
            <v>3</v>
          </cell>
          <cell r="AR21">
            <v>0</v>
          </cell>
          <cell r="AS21">
            <v>1</v>
          </cell>
          <cell r="AT21">
            <v>3</v>
          </cell>
          <cell r="AU21">
            <v>2</v>
          </cell>
          <cell r="AV21">
            <v>3</v>
          </cell>
          <cell r="AW21">
            <v>3</v>
          </cell>
          <cell r="AX21">
            <v>5</v>
          </cell>
          <cell r="AY21">
            <v>8</v>
          </cell>
          <cell r="AZ21">
            <v>11</v>
          </cell>
          <cell r="BA21">
            <v>3</v>
          </cell>
          <cell r="BB21">
            <v>5</v>
          </cell>
          <cell r="BC21">
            <v>6</v>
          </cell>
          <cell r="BD21">
            <v>9</v>
          </cell>
          <cell r="BH21">
            <v>0</v>
          </cell>
          <cell r="BI21">
            <v>6</v>
          </cell>
          <cell r="BJ21">
            <v>5</v>
          </cell>
          <cell r="BK21">
            <v>1</v>
          </cell>
          <cell r="BL21">
            <v>7</v>
          </cell>
          <cell r="BM21">
            <v>1</v>
          </cell>
          <cell r="BN21">
            <v>4</v>
          </cell>
          <cell r="BO21">
            <v>5</v>
          </cell>
          <cell r="BP21">
            <v>6</v>
          </cell>
          <cell r="BQ21">
            <v>0</v>
          </cell>
          <cell r="BR21">
            <v>3</v>
          </cell>
          <cell r="BS21">
            <v>2</v>
          </cell>
          <cell r="BT21">
            <v>2</v>
          </cell>
          <cell r="BU21">
            <v>1</v>
          </cell>
          <cell r="BV21">
            <v>2</v>
          </cell>
          <cell r="BW21">
            <v>4</v>
          </cell>
          <cell r="CJ21">
            <v>0</v>
          </cell>
          <cell r="CN21">
            <v>0</v>
          </cell>
          <cell r="CR21">
            <v>0</v>
          </cell>
        </row>
        <row r="22">
          <cell r="C22">
            <v>23</v>
          </cell>
          <cell r="D22" t="str">
            <v>Jacob Wilson</v>
          </cell>
          <cell r="E22" t="str">
            <v>Slashing Pumpkins</v>
          </cell>
          <cell r="F22">
            <v>33</v>
          </cell>
          <cell r="G22">
            <v>31</v>
          </cell>
          <cell r="H22">
            <v>14</v>
          </cell>
          <cell r="I22">
            <v>2</v>
          </cell>
          <cell r="J22">
            <v>47</v>
          </cell>
          <cell r="K22">
            <v>4</v>
          </cell>
          <cell r="L22">
            <v>3</v>
          </cell>
          <cell r="O22">
            <v>2</v>
          </cell>
          <cell r="Q22">
            <v>24</v>
          </cell>
          <cell r="R22">
            <v>8</v>
          </cell>
          <cell r="S22">
            <v>1</v>
          </cell>
          <cell r="T22">
            <v>0.74242424242424243</v>
          </cell>
          <cell r="U22">
            <v>166</v>
          </cell>
          <cell r="V22">
            <v>101</v>
          </cell>
          <cell r="W22">
            <v>65</v>
          </cell>
          <cell r="X22">
            <v>1.4242424242424243</v>
          </cell>
          <cell r="AK22">
            <v>2</v>
          </cell>
          <cell r="AL22">
            <v>4</v>
          </cell>
          <cell r="AM22">
            <v>1</v>
          </cell>
          <cell r="AN22">
            <v>3</v>
          </cell>
          <cell r="AO22">
            <v>0</v>
          </cell>
          <cell r="AP22">
            <v>1</v>
          </cell>
          <cell r="AQ22">
            <v>1</v>
          </cell>
          <cell r="AR22">
            <v>1</v>
          </cell>
          <cell r="AV22">
            <v>0</v>
          </cell>
          <cell r="AW22">
            <v>3</v>
          </cell>
          <cell r="AX22">
            <v>5</v>
          </cell>
          <cell r="AY22">
            <v>0</v>
          </cell>
          <cell r="AZ22">
            <v>3</v>
          </cell>
          <cell r="BA22">
            <v>4</v>
          </cell>
          <cell r="BB22">
            <v>4</v>
          </cell>
          <cell r="BC22">
            <v>2</v>
          </cell>
          <cell r="BD22">
            <v>6</v>
          </cell>
          <cell r="BH22">
            <v>0</v>
          </cell>
          <cell r="BI22">
            <v>2</v>
          </cell>
          <cell r="BJ22">
            <v>4</v>
          </cell>
          <cell r="BK22">
            <v>0</v>
          </cell>
          <cell r="BL22">
            <v>2</v>
          </cell>
          <cell r="BM22">
            <v>9</v>
          </cell>
          <cell r="BN22">
            <v>7</v>
          </cell>
          <cell r="BO22">
            <v>3</v>
          </cell>
          <cell r="BP22">
            <v>12</v>
          </cell>
          <cell r="BQ22">
            <v>3</v>
          </cell>
          <cell r="BR22">
            <v>2</v>
          </cell>
          <cell r="BS22">
            <v>3</v>
          </cell>
          <cell r="BT22">
            <v>6</v>
          </cell>
          <cell r="BU22">
            <v>3</v>
          </cell>
          <cell r="BV22">
            <v>3</v>
          </cell>
          <cell r="BW22">
            <v>4</v>
          </cell>
          <cell r="BY22">
            <v>2</v>
          </cell>
          <cell r="BZ22">
            <v>1</v>
          </cell>
          <cell r="CA22">
            <v>0</v>
          </cell>
          <cell r="CC22">
            <v>2</v>
          </cell>
          <cell r="CD22">
            <v>1</v>
          </cell>
          <cell r="CE22">
            <v>2</v>
          </cell>
          <cell r="CJ22">
            <v>0</v>
          </cell>
          <cell r="CN22">
            <v>0</v>
          </cell>
          <cell r="CO22">
            <v>1</v>
          </cell>
          <cell r="CP22">
            <v>1</v>
          </cell>
          <cell r="CQ22">
            <v>0</v>
          </cell>
          <cell r="CR22">
            <v>1</v>
          </cell>
        </row>
        <row r="23">
          <cell r="C23">
            <v>27</v>
          </cell>
          <cell r="D23" t="str">
            <v>Rick Bartlett</v>
          </cell>
          <cell r="E23" t="str">
            <v>Slashing Pumpkins</v>
          </cell>
          <cell r="F23">
            <v>33</v>
          </cell>
          <cell r="G23">
            <v>14</v>
          </cell>
          <cell r="H23">
            <v>26</v>
          </cell>
          <cell r="I23">
            <v>7</v>
          </cell>
          <cell r="J23">
            <v>47</v>
          </cell>
          <cell r="K23">
            <v>3</v>
          </cell>
          <cell r="L23">
            <v>5</v>
          </cell>
          <cell r="O23">
            <v>3</v>
          </cell>
          <cell r="P23">
            <v>3</v>
          </cell>
          <cell r="Q23">
            <v>24</v>
          </cell>
          <cell r="R23">
            <v>8</v>
          </cell>
          <cell r="S23">
            <v>1</v>
          </cell>
          <cell r="T23">
            <v>0.74242424242424243</v>
          </cell>
          <cell r="U23">
            <v>166</v>
          </cell>
          <cell r="V23">
            <v>101</v>
          </cell>
          <cell r="W23">
            <v>65</v>
          </cell>
          <cell r="X23">
            <v>1.4242424242424243</v>
          </cell>
          <cell r="AK23">
            <v>0</v>
          </cell>
          <cell r="AL23">
            <v>4</v>
          </cell>
          <cell r="AM23">
            <v>4</v>
          </cell>
          <cell r="AN23">
            <v>4</v>
          </cell>
          <cell r="AO23">
            <v>0</v>
          </cell>
          <cell r="AP23">
            <v>1</v>
          </cell>
          <cell r="AQ23">
            <v>2</v>
          </cell>
          <cell r="AR23">
            <v>2</v>
          </cell>
          <cell r="AV23">
            <v>0</v>
          </cell>
          <cell r="AW23">
            <v>3</v>
          </cell>
          <cell r="AX23">
            <v>5</v>
          </cell>
          <cell r="AY23">
            <v>6</v>
          </cell>
          <cell r="AZ23">
            <v>9</v>
          </cell>
          <cell r="BA23">
            <v>0</v>
          </cell>
          <cell r="BB23">
            <v>4</v>
          </cell>
          <cell r="BC23">
            <v>2</v>
          </cell>
          <cell r="BD23">
            <v>2</v>
          </cell>
          <cell r="BH23">
            <v>0</v>
          </cell>
          <cell r="BI23">
            <v>0</v>
          </cell>
          <cell r="BJ23">
            <v>4</v>
          </cell>
          <cell r="BK23">
            <v>2</v>
          </cell>
          <cell r="BL23">
            <v>2</v>
          </cell>
          <cell r="BM23">
            <v>2</v>
          </cell>
          <cell r="BN23">
            <v>7</v>
          </cell>
          <cell r="BO23">
            <v>8</v>
          </cell>
          <cell r="BP23">
            <v>10</v>
          </cell>
          <cell r="BQ23">
            <v>4</v>
          </cell>
          <cell r="BR23">
            <v>2</v>
          </cell>
          <cell r="BS23">
            <v>1</v>
          </cell>
          <cell r="BT23">
            <v>5</v>
          </cell>
          <cell r="BU23">
            <v>2</v>
          </cell>
          <cell r="BV23">
            <v>3</v>
          </cell>
          <cell r="BW23">
            <v>1</v>
          </cell>
          <cell r="BY23">
            <v>1</v>
          </cell>
          <cell r="BZ23">
            <v>1</v>
          </cell>
          <cell r="CA23">
            <v>3</v>
          </cell>
          <cell r="CC23">
            <v>2</v>
          </cell>
          <cell r="CD23">
            <v>1</v>
          </cell>
          <cell r="CE23">
            <v>2</v>
          </cell>
          <cell r="CJ23">
            <v>0</v>
          </cell>
          <cell r="CN23">
            <v>0</v>
          </cell>
          <cell r="CO23">
            <v>0</v>
          </cell>
          <cell r="CP23">
            <v>1</v>
          </cell>
          <cell r="CQ23">
            <v>2</v>
          </cell>
          <cell r="CR23">
            <v>2</v>
          </cell>
        </row>
        <row r="24">
          <cell r="C24">
            <v>75</v>
          </cell>
          <cell r="D24" t="str">
            <v>Denis Loubert</v>
          </cell>
          <cell r="E24" t="str">
            <v>Retribution</v>
          </cell>
          <cell r="F24">
            <v>33</v>
          </cell>
          <cell r="G24">
            <v>19</v>
          </cell>
          <cell r="H24">
            <v>15</v>
          </cell>
          <cell r="I24">
            <v>11</v>
          </cell>
          <cell r="J24">
            <v>45</v>
          </cell>
          <cell r="K24">
            <v>2</v>
          </cell>
          <cell r="L24">
            <v>5</v>
          </cell>
          <cell r="N24">
            <v>1</v>
          </cell>
          <cell r="P24">
            <v>1</v>
          </cell>
          <cell r="Q24">
            <v>23</v>
          </cell>
          <cell r="R24">
            <v>7</v>
          </cell>
          <cell r="S24">
            <v>3</v>
          </cell>
          <cell r="T24">
            <v>0.74242424242424243</v>
          </cell>
          <cell r="U24">
            <v>177</v>
          </cell>
          <cell r="V24">
            <v>115</v>
          </cell>
          <cell r="W24">
            <v>62</v>
          </cell>
          <cell r="X24">
            <v>1.3636363636363635</v>
          </cell>
          <cell r="AK24">
            <v>1</v>
          </cell>
          <cell r="AL24">
            <v>2</v>
          </cell>
          <cell r="AM24">
            <v>0</v>
          </cell>
          <cell r="AN24">
            <v>1</v>
          </cell>
          <cell r="AO24">
            <v>1</v>
          </cell>
          <cell r="AP24">
            <v>4</v>
          </cell>
          <cell r="AQ24">
            <v>5</v>
          </cell>
          <cell r="AR24">
            <v>6</v>
          </cell>
          <cell r="AS24">
            <v>2</v>
          </cell>
          <cell r="AT24">
            <v>5</v>
          </cell>
          <cell r="AU24">
            <v>8</v>
          </cell>
          <cell r="AV24">
            <v>10</v>
          </cell>
          <cell r="AZ24">
            <v>0</v>
          </cell>
          <cell r="BA24">
            <v>3</v>
          </cell>
          <cell r="BB24">
            <v>5</v>
          </cell>
          <cell r="BC24">
            <v>2</v>
          </cell>
          <cell r="BD24">
            <v>5</v>
          </cell>
          <cell r="BH24">
            <v>0</v>
          </cell>
          <cell r="BI24">
            <v>3</v>
          </cell>
          <cell r="BJ24">
            <v>5</v>
          </cell>
          <cell r="BK24">
            <v>3</v>
          </cell>
          <cell r="BL24">
            <v>6</v>
          </cell>
          <cell r="BM24">
            <v>5</v>
          </cell>
          <cell r="BN24">
            <v>6</v>
          </cell>
          <cell r="BO24">
            <v>2</v>
          </cell>
          <cell r="BP24">
            <v>7</v>
          </cell>
          <cell r="BQ24">
            <v>3</v>
          </cell>
          <cell r="BR24">
            <v>4</v>
          </cell>
          <cell r="BS24">
            <v>3</v>
          </cell>
          <cell r="BT24">
            <v>6</v>
          </cell>
          <cell r="CJ24">
            <v>0</v>
          </cell>
          <cell r="CK24">
            <v>0</v>
          </cell>
          <cell r="CL24">
            <v>1</v>
          </cell>
          <cell r="CM24">
            <v>2</v>
          </cell>
          <cell r="CN24">
            <v>2</v>
          </cell>
          <cell r="CR24">
            <v>0</v>
          </cell>
          <cell r="CS24">
            <v>1</v>
          </cell>
          <cell r="CT24">
            <v>1</v>
          </cell>
          <cell r="CU24">
            <v>0</v>
          </cell>
        </row>
        <row r="25">
          <cell r="C25">
            <v>12</v>
          </cell>
          <cell r="D25" t="str">
            <v>Dave MacKenzie</v>
          </cell>
          <cell r="E25" t="str">
            <v>White Lightning</v>
          </cell>
          <cell r="F25">
            <v>21</v>
          </cell>
          <cell r="G25">
            <v>29</v>
          </cell>
          <cell r="H25">
            <v>12</v>
          </cell>
          <cell r="I25">
            <v>2</v>
          </cell>
          <cell r="J25">
            <v>43</v>
          </cell>
          <cell r="K25">
            <v>2</v>
          </cell>
          <cell r="L25">
            <v>1</v>
          </cell>
          <cell r="P25">
            <v>1</v>
          </cell>
          <cell r="Q25">
            <v>6</v>
          </cell>
          <cell r="R25">
            <v>13</v>
          </cell>
          <cell r="S25">
            <v>2</v>
          </cell>
          <cell r="T25">
            <v>0.33333333333333331</v>
          </cell>
          <cell r="U25">
            <v>79</v>
          </cell>
          <cell r="V25">
            <v>99</v>
          </cell>
          <cell r="W25">
            <v>-20</v>
          </cell>
          <cell r="X25">
            <v>2.0476190476190474</v>
          </cell>
          <cell r="AK25">
            <v>3</v>
          </cell>
          <cell r="AL25">
            <v>2</v>
          </cell>
          <cell r="AM25">
            <v>1</v>
          </cell>
          <cell r="AN25">
            <v>4</v>
          </cell>
          <cell r="AR25">
            <v>0</v>
          </cell>
          <cell r="AV25">
            <v>0</v>
          </cell>
          <cell r="AW25">
            <v>3</v>
          </cell>
          <cell r="AX25">
            <v>3</v>
          </cell>
          <cell r="AY25">
            <v>0</v>
          </cell>
          <cell r="AZ25">
            <v>3</v>
          </cell>
          <cell r="BA25">
            <v>6</v>
          </cell>
          <cell r="BB25">
            <v>4</v>
          </cell>
          <cell r="BC25">
            <v>4</v>
          </cell>
          <cell r="BD25">
            <v>10</v>
          </cell>
          <cell r="BH25">
            <v>0</v>
          </cell>
          <cell r="BI25">
            <v>6</v>
          </cell>
          <cell r="BJ25">
            <v>4</v>
          </cell>
          <cell r="BK25">
            <v>4</v>
          </cell>
          <cell r="BL25">
            <v>10</v>
          </cell>
          <cell r="BM25">
            <v>0</v>
          </cell>
          <cell r="BN25">
            <v>2</v>
          </cell>
          <cell r="BO25">
            <v>1</v>
          </cell>
          <cell r="BP25">
            <v>1</v>
          </cell>
          <cell r="BQ25">
            <v>3</v>
          </cell>
          <cell r="BR25">
            <v>2</v>
          </cell>
          <cell r="BS25">
            <v>0</v>
          </cell>
          <cell r="BT25">
            <v>3</v>
          </cell>
          <cell r="BU25">
            <v>3</v>
          </cell>
          <cell r="BV25">
            <v>2</v>
          </cell>
          <cell r="BW25">
            <v>2</v>
          </cell>
          <cell r="CJ25">
            <v>0</v>
          </cell>
          <cell r="CN25">
            <v>0</v>
          </cell>
          <cell r="CR25">
            <v>0</v>
          </cell>
          <cell r="CS25">
            <v>1</v>
          </cell>
          <cell r="CT25">
            <v>1</v>
          </cell>
          <cell r="CU25">
            <v>1</v>
          </cell>
        </row>
        <row r="26">
          <cell r="C26">
            <v>51</v>
          </cell>
          <cell r="D26" t="str">
            <v>Vince MacDonald</v>
          </cell>
          <cell r="E26" t="str">
            <v>Golden Panthers</v>
          </cell>
          <cell r="F26">
            <v>27</v>
          </cell>
          <cell r="G26">
            <v>21</v>
          </cell>
          <cell r="H26">
            <v>14</v>
          </cell>
          <cell r="I26">
            <v>6</v>
          </cell>
          <cell r="J26">
            <v>41</v>
          </cell>
          <cell r="K26">
            <v>4</v>
          </cell>
          <cell r="L26">
            <v>1</v>
          </cell>
          <cell r="P26">
            <v>3</v>
          </cell>
          <cell r="Q26">
            <v>11</v>
          </cell>
          <cell r="R26">
            <v>14</v>
          </cell>
          <cell r="S26">
            <v>2</v>
          </cell>
          <cell r="T26">
            <v>0.44444444444444442</v>
          </cell>
          <cell r="U26">
            <v>105</v>
          </cell>
          <cell r="V26">
            <v>112</v>
          </cell>
          <cell r="W26">
            <v>-7</v>
          </cell>
          <cell r="X26">
            <v>1.5185185185185186</v>
          </cell>
          <cell r="AN26">
            <v>0</v>
          </cell>
          <cell r="AO26">
            <v>1</v>
          </cell>
          <cell r="AP26">
            <v>2</v>
          </cell>
          <cell r="AQ26">
            <v>3</v>
          </cell>
          <cell r="AR26">
            <v>4</v>
          </cell>
          <cell r="AS26">
            <v>2</v>
          </cell>
          <cell r="AT26">
            <v>4</v>
          </cell>
          <cell r="AU26">
            <v>3</v>
          </cell>
          <cell r="AV26">
            <v>5</v>
          </cell>
          <cell r="AW26">
            <v>2</v>
          </cell>
          <cell r="AX26">
            <v>3</v>
          </cell>
          <cell r="AY26">
            <v>2</v>
          </cell>
          <cell r="AZ26">
            <v>4</v>
          </cell>
          <cell r="BA26">
            <v>0</v>
          </cell>
          <cell r="BB26">
            <v>4</v>
          </cell>
          <cell r="BC26">
            <v>1</v>
          </cell>
          <cell r="BD26">
            <v>1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1</v>
          </cell>
          <cell r="BM26">
            <v>6</v>
          </cell>
          <cell r="BN26">
            <v>5</v>
          </cell>
          <cell r="BO26">
            <v>3</v>
          </cell>
          <cell r="BP26">
            <v>9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5</v>
          </cell>
          <cell r="BV26">
            <v>4</v>
          </cell>
          <cell r="BW26">
            <v>3</v>
          </cell>
          <cell r="BY26">
            <v>3</v>
          </cell>
          <cell r="BZ26">
            <v>1</v>
          </cell>
          <cell r="CA26">
            <v>4</v>
          </cell>
          <cell r="CJ26">
            <v>0</v>
          </cell>
          <cell r="CK26">
            <v>1</v>
          </cell>
          <cell r="CL26">
            <v>1</v>
          </cell>
          <cell r="CM26">
            <v>1</v>
          </cell>
          <cell r="CN26">
            <v>2</v>
          </cell>
          <cell r="CO26">
            <v>0</v>
          </cell>
          <cell r="CP26">
            <v>1</v>
          </cell>
          <cell r="CQ26">
            <v>0</v>
          </cell>
          <cell r="CR26">
            <v>0</v>
          </cell>
        </row>
        <row r="27">
          <cell r="C27">
            <v>33</v>
          </cell>
          <cell r="D27" t="str">
            <v>Carl Brown</v>
          </cell>
          <cell r="E27" t="str">
            <v>Purple Heys</v>
          </cell>
          <cell r="F27">
            <v>33</v>
          </cell>
          <cell r="G27">
            <v>21</v>
          </cell>
          <cell r="H27">
            <v>11</v>
          </cell>
          <cell r="I27">
            <v>8</v>
          </cell>
          <cell r="J27">
            <v>40</v>
          </cell>
          <cell r="K27">
            <v>1</v>
          </cell>
          <cell r="L27">
            <v>2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18</v>
          </cell>
          <cell r="R27">
            <v>9</v>
          </cell>
          <cell r="S27">
            <v>6</v>
          </cell>
          <cell r="T27">
            <v>0.63636363636363635</v>
          </cell>
          <cell r="U27">
            <v>154</v>
          </cell>
          <cell r="V27">
            <v>118</v>
          </cell>
          <cell r="W27">
            <v>36</v>
          </cell>
          <cell r="X27">
            <v>1.2121212121212122</v>
          </cell>
          <cell r="AK27">
            <v>1</v>
          </cell>
          <cell r="AL27">
            <v>1</v>
          </cell>
          <cell r="AM27">
            <v>1</v>
          </cell>
          <cell r="AN27">
            <v>2</v>
          </cell>
          <cell r="AO27">
            <v>0</v>
          </cell>
          <cell r="AP27">
            <v>5</v>
          </cell>
          <cell r="AQ27">
            <v>4</v>
          </cell>
          <cell r="AR27">
            <v>4</v>
          </cell>
          <cell r="AS27">
            <v>1</v>
          </cell>
          <cell r="AT27">
            <v>5</v>
          </cell>
          <cell r="AU27">
            <v>1</v>
          </cell>
          <cell r="AV27">
            <v>2</v>
          </cell>
          <cell r="AW27">
            <v>5</v>
          </cell>
          <cell r="AX27">
            <v>5</v>
          </cell>
          <cell r="AY27">
            <v>2</v>
          </cell>
          <cell r="AZ27">
            <v>7</v>
          </cell>
          <cell r="BA27">
            <v>4</v>
          </cell>
          <cell r="BB27">
            <v>4</v>
          </cell>
          <cell r="BC27">
            <v>3</v>
          </cell>
          <cell r="BD27">
            <v>7</v>
          </cell>
          <cell r="BH27">
            <v>0</v>
          </cell>
          <cell r="BL27">
            <v>0</v>
          </cell>
          <cell r="BM27">
            <v>1</v>
          </cell>
          <cell r="BN27">
            <v>4</v>
          </cell>
          <cell r="BO27">
            <v>3</v>
          </cell>
          <cell r="BP27">
            <v>4</v>
          </cell>
          <cell r="BQ27">
            <v>2</v>
          </cell>
          <cell r="BR27">
            <v>3</v>
          </cell>
          <cell r="BS27">
            <v>0</v>
          </cell>
          <cell r="BT27">
            <v>2</v>
          </cell>
          <cell r="BU27">
            <v>0</v>
          </cell>
          <cell r="BV27">
            <v>2</v>
          </cell>
          <cell r="BW27">
            <v>1</v>
          </cell>
          <cell r="CC27">
            <v>1</v>
          </cell>
          <cell r="CD27">
            <v>1</v>
          </cell>
          <cell r="CE27">
            <v>2</v>
          </cell>
          <cell r="CG27">
            <v>2</v>
          </cell>
          <cell r="CH27">
            <v>1</v>
          </cell>
          <cell r="CI27">
            <v>1</v>
          </cell>
          <cell r="CJ27">
            <v>3</v>
          </cell>
          <cell r="CN27">
            <v>0</v>
          </cell>
          <cell r="CR27">
            <v>0</v>
          </cell>
        </row>
        <row r="28">
          <cell r="C28">
            <v>54</v>
          </cell>
          <cell r="D28" t="str">
            <v>Ian LaPointe</v>
          </cell>
          <cell r="E28" t="str">
            <v>Golden Panthers</v>
          </cell>
          <cell r="F28">
            <v>22</v>
          </cell>
          <cell r="G28">
            <v>26</v>
          </cell>
          <cell r="H28">
            <v>10</v>
          </cell>
          <cell r="I28">
            <v>3</v>
          </cell>
          <cell r="J28">
            <v>39</v>
          </cell>
          <cell r="K28">
            <v>1</v>
          </cell>
          <cell r="L28">
            <v>2</v>
          </cell>
          <cell r="Q28">
            <v>8</v>
          </cell>
          <cell r="R28">
            <v>12</v>
          </cell>
          <cell r="S28">
            <v>2</v>
          </cell>
          <cell r="T28">
            <v>0.40909090909090912</v>
          </cell>
          <cell r="U28">
            <v>83</v>
          </cell>
          <cell r="V28">
            <v>101</v>
          </cell>
          <cell r="W28">
            <v>-18</v>
          </cell>
          <cell r="X28">
            <v>1.7727272727272727</v>
          </cell>
          <cell r="AN28">
            <v>0</v>
          </cell>
          <cell r="AO28">
            <v>5</v>
          </cell>
          <cell r="AP28">
            <v>2</v>
          </cell>
          <cell r="AQ28">
            <v>3</v>
          </cell>
          <cell r="AR28">
            <v>8</v>
          </cell>
          <cell r="AS28">
            <v>2</v>
          </cell>
          <cell r="AT28">
            <v>3</v>
          </cell>
          <cell r="AU28">
            <v>2</v>
          </cell>
          <cell r="AV28">
            <v>4</v>
          </cell>
          <cell r="AW28">
            <v>1</v>
          </cell>
          <cell r="AX28">
            <v>2</v>
          </cell>
          <cell r="AY28">
            <v>0</v>
          </cell>
          <cell r="AZ28">
            <v>1</v>
          </cell>
          <cell r="BA28">
            <v>5</v>
          </cell>
          <cell r="BB28">
            <v>4</v>
          </cell>
          <cell r="BC28">
            <v>3</v>
          </cell>
          <cell r="BD28">
            <v>8</v>
          </cell>
          <cell r="BH28">
            <v>0</v>
          </cell>
          <cell r="BI28">
            <v>1</v>
          </cell>
          <cell r="BJ28">
            <v>2</v>
          </cell>
          <cell r="BK28">
            <v>1</v>
          </cell>
          <cell r="BL28">
            <v>2</v>
          </cell>
          <cell r="BM28">
            <v>6</v>
          </cell>
          <cell r="BN28">
            <v>3</v>
          </cell>
          <cell r="BO28">
            <v>2</v>
          </cell>
          <cell r="BP28">
            <v>8</v>
          </cell>
          <cell r="BQ28">
            <v>3</v>
          </cell>
          <cell r="BR28">
            <v>2</v>
          </cell>
          <cell r="BS28">
            <v>0</v>
          </cell>
          <cell r="BT28">
            <v>3</v>
          </cell>
          <cell r="BU28">
            <v>1</v>
          </cell>
          <cell r="BV28">
            <v>3</v>
          </cell>
          <cell r="BW28">
            <v>1</v>
          </cell>
          <cell r="BY28">
            <v>2</v>
          </cell>
          <cell r="BZ28">
            <v>1</v>
          </cell>
          <cell r="CA28">
            <v>1</v>
          </cell>
          <cell r="CJ28">
            <v>0</v>
          </cell>
          <cell r="CN28">
            <v>0</v>
          </cell>
          <cell r="CR28">
            <v>0</v>
          </cell>
          <cell r="CS28">
            <v>1</v>
          </cell>
          <cell r="CT28">
            <v>1</v>
          </cell>
          <cell r="CU28">
            <v>1</v>
          </cell>
        </row>
        <row r="29">
          <cell r="C29">
            <v>83</v>
          </cell>
          <cell r="D29" t="str">
            <v>Craig Maranda</v>
          </cell>
          <cell r="E29" t="str">
            <v>The Green Machine</v>
          </cell>
          <cell r="F29">
            <v>27</v>
          </cell>
          <cell r="G29">
            <v>21</v>
          </cell>
          <cell r="H29">
            <v>15</v>
          </cell>
          <cell r="I29">
            <v>3</v>
          </cell>
          <cell r="J29">
            <v>39</v>
          </cell>
          <cell r="K29">
            <v>1</v>
          </cell>
          <cell r="M29">
            <v>1</v>
          </cell>
          <cell r="O29">
            <v>1</v>
          </cell>
          <cell r="P29">
            <v>1</v>
          </cell>
          <cell r="Q29">
            <v>6</v>
          </cell>
          <cell r="R29">
            <v>20</v>
          </cell>
          <cell r="S29">
            <v>1</v>
          </cell>
          <cell r="T29">
            <v>0.24074074074074073</v>
          </cell>
          <cell r="U29">
            <v>88</v>
          </cell>
          <cell r="V29">
            <v>146</v>
          </cell>
          <cell r="W29">
            <v>-58</v>
          </cell>
          <cell r="X29">
            <v>1.4444444444444444</v>
          </cell>
          <cell r="AK29">
            <v>1</v>
          </cell>
          <cell r="AL29">
            <v>2</v>
          </cell>
          <cell r="AM29">
            <v>1</v>
          </cell>
          <cell r="AN29">
            <v>2</v>
          </cell>
          <cell r="AO29">
            <v>3</v>
          </cell>
          <cell r="AP29">
            <v>4</v>
          </cell>
          <cell r="AQ29">
            <v>1</v>
          </cell>
          <cell r="AR29">
            <v>4</v>
          </cell>
          <cell r="AS29">
            <v>2</v>
          </cell>
          <cell r="AT29">
            <v>3</v>
          </cell>
          <cell r="AU29">
            <v>1</v>
          </cell>
          <cell r="AV29">
            <v>3</v>
          </cell>
          <cell r="AW29">
            <v>4</v>
          </cell>
          <cell r="AX29">
            <v>3</v>
          </cell>
          <cell r="AY29">
            <v>2</v>
          </cell>
          <cell r="AZ29">
            <v>6</v>
          </cell>
          <cell r="BD29">
            <v>0</v>
          </cell>
          <cell r="BH29">
            <v>0</v>
          </cell>
          <cell r="BI29">
            <v>2</v>
          </cell>
          <cell r="BJ29">
            <v>4</v>
          </cell>
          <cell r="BK29">
            <v>3</v>
          </cell>
          <cell r="BL29">
            <v>5</v>
          </cell>
          <cell r="BM29">
            <v>1</v>
          </cell>
          <cell r="BN29">
            <v>3</v>
          </cell>
          <cell r="BO29">
            <v>2</v>
          </cell>
          <cell r="BP29">
            <v>3</v>
          </cell>
          <cell r="BQ29">
            <v>2</v>
          </cell>
          <cell r="BR29">
            <v>4</v>
          </cell>
          <cell r="BS29">
            <v>3</v>
          </cell>
          <cell r="BT29">
            <v>5</v>
          </cell>
          <cell r="BU29">
            <v>3</v>
          </cell>
          <cell r="BV29">
            <v>3</v>
          </cell>
          <cell r="BW29">
            <v>3</v>
          </cell>
          <cell r="BY29">
            <v>3</v>
          </cell>
          <cell r="BZ29">
            <v>1</v>
          </cell>
          <cell r="CA29">
            <v>2</v>
          </cell>
          <cell r="CJ29">
            <v>0</v>
          </cell>
          <cell r="CN29">
            <v>0</v>
          </cell>
          <cell r="CR29">
            <v>0</v>
          </cell>
        </row>
        <row r="30">
          <cell r="C30">
            <v>31</v>
          </cell>
          <cell r="D30" t="str">
            <v>Mike Connor</v>
          </cell>
          <cell r="E30" t="str">
            <v>Purple Heys</v>
          </cell>
          <cell r="F30">
            <v>33</v>
          </cell>
          <cell r="G30">
            <v>15</v>
          </cell>
          <cell r="H30">
            <v>16</v>
          </cell>
          <cell r="I30">
            <v>8</v>
          </cell>
          <cell r="J30">
            <v>39</v>
          </cell>
          <cell r="K30">
            <v>4</v>
          </cell>
          <cell r="L30">
            <v>4</v>
          </cell>
          <cell r="M30">
            <v>1</v>
          </cell>
          <cell r="N30">
            <v>1</v>
          </cell>
          <cell r="O30">
            <v>1</v>
          </cell>
          <cell r="Q30">
            <v>18</v>
          </cell>
          <cell r="R30">
            <v>9</v>
          </cell>
          <cell r="S30">
            <v>6</v>
          </cell>
          <cell r="T30">
            <v>0.63636363636363635</v>
          </cell>
          <cell r="U30">
            <v>154</v>
          </cell>
          <cell r="V30">
            <v>118</v>
          </cell>
          <cell r="W30">
            <v>36</v>
          </cell>
          <cell r="X30">
            <v>1.1818181818181819</v>
          </cell>
          <cell r="AK30">
            <v>1</v>
          </cell>
          <cell r="AL30">
            <v>1</v>
          </cell>
          <cell r="AM30">
            <v>2</v>
          </cell>
          <cell r="AN30">
            <v>3</v>
          </cell>
          <cell r="AO30">
            <v>1</v>
          </cell>
          <cell r="AP30">
            <v>5</v>
          </cell>
          <cell r="AQ30">
            <v>3</v>
          </cell>
          <cell r="AR30">
            <v>4</v>
          </cell>
          <cell r="AS30">
            <v>0</v>
          </cell>
          <cell r="AT30">
            <v>5</v>
          </cell>
          <cell r="AU30">
            <v>3</v>
          </cell>
          <cell r="AV30">
            <v>3</v>
          </cell>
          <cell r="AW30">
            <v>1</v>
          </cell>
          <cell r="AX30">
            <v>5</v>
          </cell>
          <cell r="AY30">
            <v>5</v>
          </cell>
          <cell r="AZ30">
            <v>6</v>
          </cell>
          <cell r="BA30">
            <v>3</v>
          </cell>
          <cell r="BB30">
            <v>4</v>
          </cell>
          <cell r="BC30">
            <v>2</v>
          </cell>
          <cell r="BD30">
            <v>5</v>
          </cell>
          <cell r="BH30">
            <v>0</v>
          </cell>
          <cell r="BL30">
            <v>0</v>
          </cell>
          <cell r="BM30">
            <v>2</v>
          </cell>
          <cell r="BN30">
            <v>4</v>
          </cell>
          <cell r="BO30">
            <v>1</v>
          </cell>
          <cell r="BP30">
            <v>3</v>
          </cell>
          <cell r="BQ30">
            <v>0</v>
          </cell>
          <cell r="BR30">
            <v>3</v>
          </cell>
          <cell r="BS30">
            <v>2</v>
          </cell>
          <cell r="BT30">
            <v>2</v>
          </cell>
          <cell r="BU30">
            <v>2</v>
          </cell>
          <cell r="BV30">
            <v>2</v>
          </cell>
          <cell r="BW30">
            <v>1</v>
          </cell>
          <cell r="CC30">
            <v>1</v>
          </cell>
          <cell r="CD30">
            <v>1</v>
          </cell>
          <cell r="CE30">
            <v>1</v>
          </cell>
          <cell r="CG30">
            <v>1</v>
          </cell>
          <cell r="CH30">
            <v>1</v>
          </cell>
          <cell r="CI30">
            <v>1</v>
          </cell>
          <cell r="CJ30">
            <v>2</v>
          </cell>
          <cell r="CN30">
            <v>0</v>
          </cell>
          <cell r="CR30">
            <v>0</v>
          </cell>
        </row>
        <row r="31">
          <cell r="C31">
            <v>22</v>
          </cell>
          <cell r="D31" t="str">
            <v>Doug Virtue</v>
          </cell>
          <cell r="E31" t="str">
            <v>Slashing Pumpkins</v>
          </cell>
          <cell r="F31">
            <v>30</v>
          </cell>
          <cell r="G31">
            <v>13</v>
          </cell>
          <cell r="H31">
            <v>15</v>
          </cell>
          <cell r="I31">
            <v>11</v>
          </cell>
          <cell r="J31">
            <v>39</v>
          </cell>
          <cell r="K31">
            <v>2</v>
          </cell>
          <cell r="L31">
            <v>3</v>
          </cell>
          <cell r="P31">
            <v>2</v>
          </cell>
          <cell r="Q31">
            <v>21</v>
          </cell>
          <cell r="R31">
            <v>8</v>
          </cell>
          <cell r="S31">
            <v>1</v>
          </cell>
          <cell r="T31">
            <v>0.71666666666666667</v>
          </cell>
          <cell r="U31">
            <v>138</v>
          </cell>
          <cell r="V31">
            <v>92</v>
          </cell>
          <cell r="W31">
            <v>46</v>
          </cell>
          <cell r="X31">
            <v>1.3</v>
          </cell>
          <cell r="AK31">
            <v>2</v>
          </cell>
          <cell r="AL31">
            <v>4</v>
          </cell>
          <cell r="AM31">
            <v>4</v>
          </cell>
          <cell r="AN31">
            <v>6</v>
          </cell>
          <cell r="AO31">
            <v>0</v>
          </cell>
          <cell r="AP31">
            <v>1</v>
          </cell>
          <cell r="AQ31">
            <v>1</v>
          </cell>
          <cell r="AR31">
            <v>1</v>
          </cell>
          <cell r="AV31">
            <v>0</v>
          </cell>
          <cell r="AW31">
            <v>1</v>
          </cell>
          <cell r="AX31">
            <v>5</v>
          </cell>
          <cell r="AY31">
            <v>2</v>
          </cell>
          <cell r="AZ31">
            <v>3</v>
          </cell>
          <cell r="BA31">
            <v>2</v>
          </cell>
          <cell r="BB31">
            <v>4</v>
          </cell>
          <cell r="BC31">
            <v>3</v>
          </cell>
          <cell r="BD31">
            <v>5</v>
          </cell>
          <cell r="BH31">
            <v>0</v>
          </cell>
          <cell r="BI31">
            <v>2</v>
          </cell>
          <cell r="BJ31">
            <v>3</v>
          </cell>
          <cell r="BK31">
            <v>1</v>
          </cell>
          <cell r="BL31">
            <v>3</v>
          </cell>
          <cell r="BM31">
            <v>4</v>
          </cell>
          <cell r="BN31">
            <v>7</v>
          </cell>
          <cell r="BO31">
            <v>8</v>
          </cell>
          <cell r="BP31">
            <v>12</v>
          </cell>
          <cell r="BQ31">
            <v>0</v>
          </cell>
          <cell r="BR31">
            <v>1</v>
          </cell>
          <cell r="BS31">
            <v>1</v>
          </cell>
          <cell r="BT31">
            <v>1</v>
          </cell>
          <cell r="BU31">
            <v>2</v>
          </cell>
          <cell r="BV31">
            <v>3</v>
          </cell>
          <cell r="BW31">
            <v>2</v>
          </cell>
          <cell r="BY31">
            <v>0</v>
          </cell>
          <cell r="BZ31">
            <v>1</v>
          </cell>
          <cell r="CA31">
            <v>3</v>
          </cell>
          <cell r="CJ31">
            <v>0</v>
          </cell>
          <cell r="CN31">
            <v>0</v>
          </cell>
          <cell r="CO31">
            <v>0</v>
          </cell>
          <cell r="CP31">
            <v>1</v>
          </cell>
          <cell r="CQ31">
            <v>1</v>
          </cell>
          <cell r="CR31">
            <v>1</v>
          </cell>
          <cell r="CS31">
            <v>0</v>
          </cell>
          <cell r="CT31">
            <v>1</v>
          </cell>
          <cell r="CU31">
            <v>1</v>
          </cell>
        </row>
        <row r="32">
          <cell r="C32">
            <v>47</v>
          </cell>
          <cell r="D32" t="str">
            <v>Stephen Rafuse</v>
          </cell>
          <cell r="E32" t="str">
            <v>Blue Storm</v>
          </cell>
          <cell r="F32">
            <v>30</v>
          </cell>
          <cell r="G32">
            <v>17</v>
          </cell>
          <cell r="H32">
            <v>15</v>
          </cell>
          <cell r="I32">
            <v>6</v>
          </cell>
          <cell r="J32">
            <v>38</v>
          </cell>
          <cell r="K32">
            <v>1</v>
          </cell>
          <cell r="L32">
            <v>2</v>
          </cell>
          <cell r="P32">
            <v>1</v>
          </cell>
          <cell r="Q32">
            <v>11</v>
          </cell>
          <cell r="R32">
            <v>17</v>
          </cell>
          <cell r="S32">
            <v>2</v>
          </cell>
          <cell r="T32">
            <v>0.4</v>
          </cell>
          <cell r="U32">
            <v>109</v>
          </cell>
          <cell r="V32">
            <v>134</v>
          </cell>
          <cell r="W32">
            <v>-25</v>
          </cell>
          <cell r="X32">
            <v>1.2666666666666666</v>
          </cell>
          <cell r="AK32">
            <v>4</v>
          </cell>
          <cell r="AL32">
            <v>3</v>
          </cell>
          <cell r="AM32">
            <v>1</v>
          </cell>
          <cell r="AN32">
            <v>5</v>
          </cell>
          <cell r="AO32">
            <v>4</v>
          </cell>
          <cell r="AP32">
            <v>3</v>
          </cell>
          <cell r="AQ32">
            <v>3</v>
          </cell>
          <cell r="AR32">
            <v>7</v>
          </cell>
          <cell r="AS32">
            <v>1</v>
          </cell>
          <cell r="AT32">
            <v>6</v>
          </cell>
          <cell r="AU32">
            <v>5</v>
          </cell>
          <cell r="AV32">
            <v>6</v>
          </cell>
          <cell r="AW32">
            <v>4</v>
          </cell>
          <cell r="AX32">
            <v>5</v>
          </cell>
          <cell r="AY32">
            <v>2</v>
          </cell>
          <cell r="AZ32">
            <v>6</v>
          </cell>
          <cell r="BA32">
            <v>1</v>
          </cell>
          <cell r="BB32">
            <v>4</v>
          </cell>
          <cell r="BC32">
            <v>5</v>
          </cell>
          <cell r="BD32">
            <v>6</v>
          </cell>
          <cell r="BH32">
            <v>0</v>
          </cell>
          <cell r="BI32">
            <v>1</v>
          </cell>
          <cell r="BJ32">
            <v>4</v>
          </cell>
          <cell r="BK32">
            <v>0</v>
          </cell>
          <cell r="BL32">
            <v>1</v>
          </cell>
          <cell r="BP32">
            <v>0</v>
          </cell>
          <cell r="BQ32">
            <v>1</v>
          </cell>
          <cell r="BR32">
            <v>1</v>
          </cell>
          <cell r="BS32">
            <v>0</v>
          </cell>
          <cell r="BT32">
            <v>1</v>
          </cell>
          <cell r="BU32">
            <v>1</v>
          </cell>
          <cell r="BV32">
            <v>4</v>
          </cell>
          <cell r="BW32">
            <v>5</v>
          </cell>
          <cell r="CJ32">
            <v>0</v>
          </cell>
          <cell r="CN32">
            <v>0</v>
          </cell>
          <cell r="CR32">
            <v>0</v>
          </cell>
        </row>
        <row r="33">
          <cell r="C33">
            <v>72</v>
          </cell>
          <cell r="D33" t="str">
            <v>Aaron Cornish</v>
          </cell>
          <cell r="E33" t="str">
            <v>Retribution</v>
          </cell>
          <cell r="F33">
            <v>24</v>
          </cell>
          <cell r="G33">
            <v>21</v>
          </cell>
          <cell r="H33">
            <v>13</v>
          </cell>
          <cell r="I33">
            <v>3</v>
          </cell>
          <cell r="J33">
            <v>37</v>
          </cell>
          <cell r="K33">
            <v>5</v>
          </cell>
          <cell r="O33">
            <v>1</v>
          </cell>
          <cell r="Q33">
            <v>17</v>
          </cell>
          <cell r="R33">
            <v>4</v>
          </cell>
          <cell r="S33">
            <v>3</v>
          </cell>
          <cell r="T33">
            <v>0.77083333333333337</v>
          </cell>
          <cell r="U33">
            <v>126</v>
          </cell>
          <cell r="V33">
            <v>82</v>
          </cell>
          <cell r="W33">
            <v>44</v>
          </cell>
          <cell r="X33">
            <v>1.5416666666666667</v>
          </cell>
          <cell r="AK33">
            <v>1</v>
          </cell>
          <cell r="AL33">
            <v>1</v>
          </cell>
          <cell r="AM33">
            <v>0</v>
          </cell>
          <cell r="AN33">
            <v>1</v>
          </cell>
          <cell r="AO33">
            <v>4</v>
          </cell>
          <cell r="AP33">
            <v>3</v>
          </cell>
          <cell r="AQ33">
            <v>5</v>
          </cell>
          <cell r="AR33">
            <v>9</v>
          </cell>
          <cell r="AS33">
            <v>1</v>
          </cell>
          <cell r="AT33">
            <v>3</v>
          </cell>
          <cell r="AU33">
            <v>1</v>
          </cell>
          <cell r="AV33">
            <v>2</v>
          </cell>
          <cell r="AZ33">
            <v>0</v>
          </cell>
          <cell r="BA33">
            <v>4</v>
          </cell>
          <cell r="BB33">
            <v>4</v>
          </cell>
          <cell r="BC33">
            <v>0</v>
          </cell>
          <cell r="BD33">
            <v>4</v>
          </cell>
          <cell r="BH33">
            <v>0</v>
          </cell>
          <cell r="BI33">
            <v>4</v>
          </cell>
          <cell r="BJ33">
            <v>3</v>
          </cell>
          <cell r="BK33">
            <v>1</v>
          </cell>
          <cell r="BL33">
            <v>5</v>
          </cell>
          <cell r="BM33">
            <v>1</v>
          </cell>
          <cell r="BN33">
            <v>4</v>
          </cell>
          <cell r="BO33">
            <v>1</v>
          </cell>
          <cell r="BP33">
            <v>2</v>
          </cell>
          <cell r="BQ33">
            <v>5</v>
          </cell>
          <cell r="BR33">
            <v>4</v>
          </cell>
          <cell r="BS33">
            <v>7</v>
          </cell>
          <cell r="BT33">
            <v>12</v>
          </cell>
          <cell r="CJ33">
            <v>0</v>
          </cell>
          <cell r="CK33">
            <v>0</v>
          </cell>
          <cell r="CL33">
            <v>1</v>
          </cell>
          <cell r="CM33">
            <v>1</v>
          </cell>
          <cell r="CN33">
            <v>1</v>
          </cell>
          <cell r="CR33">
            <v>0</v>
          </cell>
        </row>
        <row r="34">
          <cell r="C34">
            <v>15</v>
          </cell>
          <cell r="D34" t="str">
            <v>Sean Keenan</v>
          </cell>
          <cell r="E34" t="str">
            <v>White Lightning</v>
          </cell>
          <cell r="F34">
            <v>25</v>
          </cell>
          <cell r="G34">
            <v>19</v>
          </cell>
          <cell r="H34">
            <v>14</v>
          </cell>
          <cell r="I34">
            <v>4</v>
          </cell>
          <cell r="J34">
            <v>37</v>
          </cell>
          <cell r="L34">
            <v>1</v>
          </cell>
          <cell r="O34">
            <v>2</v>
          </cell>
          <cell r="Q34">
            <v>5</v>
          </cell>
          <cell r="R34">
            <v>17</v>
          </cell>
          <cell r="S34">
            <v>3</v>
          </cell>
          <cell r="T34">
            <v>0.26</v>
          </cell>
          <cell r="U34">
            <v>91</v>
          </cell>
          <cell r="V34">
            <v>125</v>
          </cell>
          <cell r="W34">
            <v>-34</v>
          </cell>
          <cell r="X34">
            <v>1.48</v>
          </cell>
          <cell r="AK34">
            <v>0</v>
          </cell>
          <cell r="AL34">
            <v>1</v>
          </cell>
          <cell r="AM34">
            <v>0</v>
          </cell>
          <cell r="AN34">
            <v>0</v>
          </cell>
          <cell r="AR34">
            <v>0</v>
          </cell>
          <cell r="AS34">
            <v>2</v>
          </cell>
          <cell r="AT34">
            <v>2</v>
          </cell>
          <cell r="AU34">
            <v>3</v>
          </cell>
          <cell r="AV34">
            <v>5</v>
          </cell>
          <cell r="AW34">
            <v>3</v>
          </cell>
          <cell r="AX34">
            <v>5</v>
          </cell>
          <cell r="AY34">
            <v>5</v>
          </cell>
          <cell r="AZ34">
            <v>8</v>
          </cell>
          <cell r="BA34">
            <v>4</v>
          </cell>
          <cell r="BB34">
            <v>4</v>
          </cell>
          <cell r="BC34">
            <v>3</v>
          </cell>
          <cell r="BD34">
            <v>7</v>
          </cell>
          <cell r="BH34">
            <v>0</v>
          </cell>
          <cell r="BI34">
            <v>3</v>
          </cell>
          <cell r="BJ34">
            <v>5</v>
          </cell>
          <cell r="BK34">
            <v>1</v>
          </cell>
          <cell r="BL34">
            <v>4</v>
          </cell>
          <cell r="BM34">
            <v>2</v>
          </cell>
          <cell r="BN34">
            <v>2</v>
          </cell>
          <cell r="BO34">
            <v>0</v>
          </cell>
          <cell r="BP34">
            <v>2</v>
          </cell>
          <cell r="BQ34">
            <v>2</v>
          </cell>
          <cell r="BR34">
            <v>3</v>
          </cell>
          <cell r="BS34">
            <v>2</v>
          </cell>
          <cell r="BT34">
            <v>4</v>
          </cell>
          <cell r="BU34">
            <v>0</v>
          </cell>
          <cell r="BV34">
            <v>1</v>
          </cell>
          <cell r="BW34">
            <v>1</v>
          </cell>
          <cell r="CJ34">
            <v>0</v>
          </cell>
          <cell r="CN34">
            <v>0</v>
          </cell>
          <cell r="CR34">
            <v>0</v>
          </cell>
          <cell r="CS34">
            <v>1</v>
          </cell>
          <cell r="CT34">
            <v>1</v>
          </cell>
          <cell r="CU34">
            <v>1</v>
          </cell>
        </row>
        <row r="35">
          <cell r="C35">
            <v>14</v>
          </cell>
          <cell r="D35" t="str">
            <v>Mark Whitlock</v>
          </cell>
          <cell r="E35" t="str">
            <v>White Lightning</v>
          </cell>
          <cell r="F35">
            <v>33</v>
          </cell>
          <cell r="G35">
            <v>18</v>
          </cell>
          <cell r="H35">
            <v>11</v>
          </cell>
          <cell r="I35">
            <v>8</v>
          </cell>
          <cell r="J35">
            <v>37</v>
          </cell>
          <cell r="K35">
            <v>3</v>
          </cell>
          <cell r="Q35">
            <v>6</v>
          </cell>
          <cell r="R35">
            <v>24</v>
          </cell>
          <cell r="S35">
            <v>3</v>
          </cell>
          <cell r="T35">
            <v>0.22727272727272727</v>
          </cell>
          <cell r="U35">
            <v>114</v>
          </cell>
          <cell r="V35">
            <v>186</v>
          </cell>
          <cell r="W35">
            <v>-72</v>
          </cell>
          <cell r="X35">
            <v>1.1212121212121211</v>
          </cell>
          <cell r="AK35">
            <v>2</v>
          </cell>
          <cell r="AL35">
            <v>4</v>
          </cell>
          <cell r="AM35">
            <v>2</v>
          </cell>
          <cell r="AN35">
            <v>4</v>
          </cell>
          <cell r="AR35">
            <v>0</v>
          </cell>
          <cell r="AS35">
            <v>2</v>
          </cell>
          <cell r="AT35">
            <v>3</v>
          </cell>
          <cell r="AU35">
            <v>3</v>
          </cell>
          <cell r="AV35">
            <v>5</v>
          </cell>
          <cell r="AW35">
            <v>2</v>
          </cell>
          <cell r="AX35">
            <v>5</v>
          </cell>
          <cell r="AY35">
            <v>1</v>
          </cell>
          <cell r="AZ35">
            <v>3</v>
          </cell>
          <cell r="BA35">
            <v>2</v>
          </cell>
          <cell r="BB35">
            <v>5</v>
          </cell>
          <cell r="BC35">
            <v>1</v>
          </cell>
          <cell r="BD35">
            <v>3</v>
          </cell>
          <cell r="BH35">
            <v>0</v>
          </cell>
          <cell r="BI35">
            <v>1</v>
          </cell>
          <cell r="BJ35">
            <v>5</v>
          </cell>
          <cell r="BK35">
            <v>5</v>
          </cell>
          <cell r="BL35">
            <v>6</v>
          </cell>
          <cell r="BM35">
            <v>2</v>
          </cell>
          <cell r="BN35">
            <v>4</v>
          </cell>
          <cell r="BO35">
            <v>0</v>
          </cell>
          <cell r="BP35">
            <v>2</v>
          </cell>
          <cell r="BQ35">
            <v>4</v>
          </cell>
          <cell r="BR35">
            <v>3</v>
          </cell>
          <cell r="BS35">
            <v>2</v>
          </cell>
          <cell r="BT35">
            <v>6</v>
          </cell>
          <cell r="BU35">
            <v>3</v>
          </cell>
          <cell r="BV35">
            <v>2</v>
          </cell>
          <cell r="BW35">
            <v>2</v>
          </cell>
          <cell r="CJ35">
            <v>0</v>
          </cell>
          <cell r="CN35">
            <v>0</v>
          </cell>
          <cell r="CR35">
            <v>0</v>
          </cell>
        </row>
        <row r="36">
          <cell r="C36">
            <v>63</v>
          </cell>
          <cell r="D36" t="str">
            <v>Harold Plante</v>
          </cell>
          <cell r="E36" t="str">
            <v>Red Light District</v>
          </cell>
          <cell r="F36">
            <v>33</v>
          </cell>
          <cell r="G36">
            <v>8</v>
          </cell>
          <cell r="H36">
            <v>16</v>
          </cell>
          <cell r="I36">
            <v>11</v>
          </cell>
          <cell r="J36">
            <v>35</v>
          </cell>
          <cell r="L36">
            <v>6</v>
          </cell>
          <cell r="Q36">
            <v>17</v>
          </cell>
          <cell r="R36">
            <v>14</v>
          </cell>
          <cell r="S36">
            <v>2</v>
          </cell>
          <cell r="T36">
            <v>0.54545454545454541</v>
          </cell>
          <cell r="U36">
            <v>159</v>
          </cell>
          <cell r="V36">
            <v>151</v>
          </cell>
          <cell r="W36">
            <v>8</v>
          </cell>
          <cell r="X36">
            <v>1.0606060606060606</v>
          </cell>
          <cell r="AK36">
            <v>0</v>
          </cell>
          <cell r="AL36">
            <v>4</v>
          </cell>
          <cell r="AM36">
            <v>4</v>
          </cell>
          <cell r="AN36">
            <v>4</v>
          </cell>
          <cell r="AO36">
            <v>2</v>
          </cell>
          <cell r="AP36">
            <v>5</v>
          </cell>
          <cell r="AQ36">
            <v>3</v>
          </cell>
          <cell r="AR36">
            <v>5</v>
          </cell>
          <cell r="AS36">
            <v>1</v>
          </cell>
          <cell r="AT36">
            <v>5</v>
          </cell>
          <cell r="AU36">
            <v>1</v>
          </cell>
          <cell r="AV36">
            <v>2</v>
          </cell>
          <cell r="AW36">
            <v>0</v>
          </cell>
          <cell r="AX36">
            <v>3</v>
          </cell>
          <cell r="AY36">
            <v>2</v>
          </cell>
          <cell r="AZ36">
            <v>2</v>
          </cell>
          <cell r="BA36">
            <v>0</v>
          </cell>
          <cell r="BB36">
            <v>4</v>
          </cell>
          <cell r="BC36">
            <v>3</v>
          </cell>
          <cell r="BD36">
            <v>3</v>
          </cell>
          <cell r="BH36">
            <v>0</v>
          </cell>
          <cell r="BI36">
            <v>4</v>
          </cell>
          <cell r="BJ36">
            <v>5</v>
          </cell>
          <cell r="BK36">
            <v>5</v>
          </cell>
          <cell r="BL36">
            <v>9</v>
          </cell>
          <cell r="BM36">
            <v>0</v>
          </cell>
          <cell r="BN36">
            <v>4</v>
          </cell>
          <cell r="BO36">
            <v>6</v>
          </cell>
          <cell r="BP36">
            <v>6</v>
          </cell>
          <cell r="BQ36">
            <v>1</v>
          </cell>
          <cell r="BR36">
            <v>1</v>
          </cell>
          <cell r="BS36">
            <v>0</v>
          </cell>
          <cell r="BT36">
            <v>1</v>
          </cell>
          <cell r="CJ36">
            <v>0</v>
          </cell>
          <cell r="CN36">
            <v>0</v>
          </cell>
          <cell r="CO36">
            <v>0</v>
          </cell>
          <cell r="CP36">
            <v>1</v>
          </cell>
          <cell r="CQ36">
            <v>3</v>
          </cell>
          <cell r="CR36">
            <v>3</v>
          </cell>
        </row>
        <row r="37">
          <cell r="C37">
            <v>48</v>
          </cell>
          <cell r="D37" t="str">
            <v>Yvon Mayer</v>
          </cell>
          <cell r="E37" t="str">
            <v>Blue Storm</v>
          </cell>
          <cell r="F37">
            <v>33</v>
          </cell>
          <cell r="G37">
            <v>17</v>
          </cell>
          <cell r="H37">
            <v>13</v>
          </cell>
          <cell r="I37">
            <v>4</v>
          </cell>
          <cell r="J37">
            <v>34</v>
          </cell>
          <cell r="K37">
            <v>1</v>
          </cell>
          <cell r="L37">
            <v>2</v>
          </cell>
          <cell r="Q37">
            <v>13</v>
          </cell>
          <cell r="R37">
            <v>18</v>
          </cell>
          <cell r="S37">
            <v>2</v>
          </cell>
          <cell r="T37">
            <v>0.42424242424242425</v>
          </cell>
          <cell r="U37">
            <v>124</v>
          </cell>
          <cell r="V37">
            <v>145</v>
          </cell>
          <cell r="W37">
            <v>-21</v>
          </cell>
          <cell r="X37">
            <v>1.0303030303030303</v>
          </cell>
          <cell r="AK37">
            <v>1</v>
          </cell>
          <cell r="AL37">
            <v>4</v>
          </cell>
          <cell r="AM37">
            <v>2</v>
          </cell>
          <cell r="AN37">
            <v>3</v>
          </cell>
          <cell r="AO37">
            <v>2</v>
          </cell>
          <cell r="AP37">
            <v>3</v>
          </cell>
          <cell r="AQ37">
            <v>2</v>
          </cell>
          <cell r="AR37">
            <v>4</v>
          </cell>
          <cell r="AS37">
            <v>3</v>
          </cell>
          <cell r="AT37">
            <v>6</v>
          </cell>
          <cell r="AU37">
            <v>0</v>
          </cell>
          <cell r="AV37">
            <v>3</v>
          </cell>
          <cell r="AW37">
            <v>5</v>
          </cell>
          <cell r="AX37">
            <v>6</v>
          </cell>
          <cell r="AY37">
            <v>4</v>
          </cell>
          <cell r="AZ37">
            <v>9</v>
          </cell>
          <cell r="BA37">
            <v>2</v>
          </cell>
          <cell r="BB37">
            <v>4</v>
          </cell>
          <cell r="BC37">
            <v>2</v>
          </cell>
          <cell r="BD37">
            <v>4</v>
          </cell>
          <cell r="BH37">
            <v>0</v>
          </cell>
          <cell r="BI37">
            <v>1</v>
          </cell>
          <cell r="BJ37">
            <v>4</v>
          </cell>
          <cell r="BK37">
            <v>3</v>
          </cell>
          <cell r="BL37">
            <v>4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2</v>
          </cell>
          <cell r="BV37">
            <v>4</v>
          </cell>
          <cell r="BW37">
            <v>3</v>
          </cell>
          <cell r="CJ37">
            <v>0</v>
          </cell>
          <cell r="CK37">
            <v>1</v>
          </cell>
          <cell r="CL37">
            <v>1</v>
          </cell>
          <cell r="CM37">
            <v>1</v>
          </cell>
          <cell r="CN37">
            <v>2</v>
          </cell>
          <cell r="CR37">
            <v>0</v>
          </cell>
          <cell r="CS37">
            <v>0</v>
          </cell>
          <cell r="CT37">
            <v>1</v>
          </cell>
          <cell r="CU37">
            <v>2</v>
          </cell>
        </row>
        <row r="38">
          <cell r="C38">
            <v>76</v>
          </cell>
          <cell r="D38" t="str">
            <v>Dwayne Johnson</v>
          </cell>
          <cell r="E38" t="str">
            <v>Retribution</v>
          </cell>
          <cell r="F38">
            <v>27</v>
          </cell>
          <cell r="G38">
            <v>16</v>
          </cell>
          <cell r="H38">
            <v>9</v>
          </cell>
          <cell r="I38">
            <v>9</v>
          </cell>
          <cell r="J38">
            <v>34</v>
          </cell>
          <cell r="K38">
            <v>2</v>
          </cell>
          <cell r="L38">
            <v>3</v>
          </cell>
          <cell r="P38">
            <v>1</v>
          </cell>
          <cell r="Q38">
            <v>20</v>
          </cell>
          <cell r="R38">
            <v>4</v>
          </cell>
          <cell r="S38">
            <v>3</v>
          </cell>
          <cell r="T38">
            <v>0.79629629629629628</v>
          </cell>
          <cell r="U38">
            <v>152</v>
          </cell>
          <cell r="V38">
            <v>94</v>
          </cell>
          <cell r="W38">
            <v>58</v>
          </cell>
          <cell r="X38">
            <v>1.2592592592592593</v>
          </cell>
          <cell r="AK38">
            <v>2</v>
          </cell>
          <cell r="AL38">
            <v>2</v>
          </cell>
          <cell r="AM38">
            <v>1</v>
          </cell>
          <cell r="AN38">
            <v>3</v>
          </cell>
          <cell r="AO38">
            <v>2</v>
          </cell>
          <cell r="AP38">
            <v>3</v>
          </cell>
          <cell r="AQ38">
            <v>1</v>
          </cell>
          <cell r="AR38">
            <v>3</v>
          </cell>
          <cell r="AS38">
            <v>2</v>
          </cell>
          <cell r="AT38">
            <v>4</v>
          </cell>
          <cell r="AU38">
            <v>2</v>
          </cell>
          <cell r="AV38">
            <v>4</v>
          </cell>
          <cell r="AZ38">
            <v>0</v>
          </cell>
          <cell r="BA38">
            <v>3</v>
          </cell>
          <cell r="BB38">
            <v>3</v>
          </cell>
          <cell r="BC38">
            <v>0</v>
          </cell>
          <cell r="BD38">
            <v>3</v>
          </cell>
          <cell r="BH38">
            <v>0</v>
          </cell>
          <cell r="BI38">
            <v>2</v>
          </cell>
          <cell r="BJ38">
            <v>4</v>
          </cell>
          <cell r="BK38">
            <v>3</v>
          </cell>
          <cell r="BL38">
            <v>5</v>
          </cell>
          <cell r="BM38">
            <v>2</v>
          </cell>
          <cell r="BN38">
            <v>5</v>
          </cell>
          <cell r="BO38">
            <v>7</v>
          </cell>
          <cell r="BP38">
            <v>9</v>
          </cell>
          <cell r="BQ38">
            <v>2</v>
          </cell>
          <cell r="BR38">
            <v>4</v>
          </cell>
          <cell r="BS38">
            <v>2</v>
          </cell>
          <cell r="BT38">
            <v>4</v>
          </cell>
          <cell r="CJ38">
            <v>0</v>
          </cell>
          <cell r="CK38">
            <v>1</v>
          </cell>
          <cell r="CL38">
            <v>1</v>
          </cell>
          <cell r="CM38">
            <v>0</v>
          </cell>
          <cell r="CN38">
            <v>1</v>
          </cell>
          <cell r="CR38">
            <v>0</v>
          </cell>
          <cell r="CS38">
            <v>0</v>
          </cell>
          <cell r="CT38">
            <v>1</v>
          </cell>
          <cell r="CU38">
            <v>2</v>
          </cell>
        </row>
        <row r="39">
          <cell r="C39">
            <v>67</v>
          </cell>
          <cell r="D39" t="str">
            <v>Tim O'Leary</v>
          </cell>
          <cell r="E39" t="str">
            <v>Red Light District</v>
          </cell>
          <cell r="F39">
            <v>16</v>
          </cell>
          <cell r="G39">
            <v>9</v>
          </cell>
          <cell r="H39">
            <v>13</v>
          </cell>
          <cell r="I39">
            <v>11</v>
          </cell>
          <cell r="J39">
            <v>33</v>
          </cell>
          <cell r="K39">
            <v>1</v>
          </cell>
          <cell r="L39">
            <v>3</v>
          </cell>
          <cell r="P39">
            <v>1</v>
          </cell>
          <cell r="Q39">
            <v>11</v>
          </cell>
          <cell r="R39">
            <v>4</v>
          </cell>
          <cell r="S39">
            <v>1</v>
          </cell>
          <cell r="T39">
            <v>0.71875</v>
          </cell>
          <cell r="U39">
            <v>90</v>
          </cell>
          <cell r="V39">
            <v>65</v>
          </cell>
          <cell r="W39">
            <v>25</v>
          </cell>
          <cell r="X39">
            <v>2.0625</v>
          </cell>
          <cell r="AK39">
            <v>2</v>
          </cell>
          <cell r="AL39">
            <v>2</v>
          </cell>
          <cell r="AM39">
            <v>8</v>
          </cell>
          <cell r="AN39">
            <v>10</v>
          </cell>
          <cell r="AO39">
            <v>0</v>
          </cell>
          <cell r="AP39">
            <v>2</v>
          </cell>
          <cell r="AQ39">
            <v>1</v>
          </cell>
          <cell r="AR39">
            <v>1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2</v>
          </cell>
          <cell r="AY39">
            <v>1</v>
          </cell>
          <cell r="AZ39">
            <v>2</v>
          </cell>
          <cell r="BA39">
            <v>0</v>
          </cell>
          <cell r="BB39">
            <v>2</v>
          </cell>
          <cell r="BC39">
            <v>4</v>
          </cell>
          <cell r="BD39">
            <v>4</v>
          </cell>
          <cell r="BH39">
            <v>0</v>
          </cell>
          <cell r="BI39">
            <v>3</v>
          </cell>
          <cell r="BJ39">
            <v>3</v>
          </cell>
          <cell r="BK39">
            <v>3</v>
          </cell>
          <cell r="BL39">
            <v>6</v>
          </cell>
          <cell r="BM39">
            <v>0</v>
          </cell>
          <cell r="BN39">
            <v>2</v>
          </cell>
          <cell r="BO39">
            <v>2</v>
          </cell>
          <cell r="BP39">
            <v>2</v>
          </cell>
          <cell r="BQ39">
            <v>1</v>
          </cell>
          <cell r="BR39">
            <v>1</v>
          </cell>
          <cell r="BS39">
            <v>2</v>
          </cell>
          <cell r="BT39">
            <v>3</v>
          </cell>
          <cell r="CJ39">
            <v>0</v>
          </cell>
          <cell r="CN39">
            <v>0</v>
          </cell>
          <cell r="CR39">
            <v>0</v>
          </cell>
        </row>
        <row r="40">
          <cell r="C40">
            <v>43</v>
          </cell>
          <cell r="D40" t="str">
            <v>Matthew Petitpas</v>
          </cell>
          <cell r="E40" t="str">
            <v>Blue Storm</v>
          </cell>
          <cell r="F40">
            <v>33</v>
          </cell>
          <cell r="G40">
            <v>22</v>
          </cell>
          <cell r="H40">
            <v>7</v>
          </cell>
          <cell r="I40">
            <v>2</v>
          </cell>
          <cell r="J40">
            <v>31</v>
          </cell>
          <cell r="K40">
            <v>2</v>
          </cell>
          <cell r="Q40">
            <v>13</v>
          </cell>
          <cell r="R40">
            <v>18</v>
          </cell>
          <cell r="S40">
            <v>2</v>
          </cell>
          <cell r="T40">
            <v>0.42424242424242425</v>
          </cell>
          <cell r="U40">
            <v>124</v>
          </cell>
          <cell r="V40">
            <v>145</v>
          </cell>
          <cell r="W40">
            <v>-21</v>
          </cell>
          <cell r="X40">
            <v>0.93939393939393945</v>
          </cell>
          <cell r="AK40">
            <v>0</v>
          </cell>
          <cell r="AL40">
            <v>4</v>
          </cell>
          <cell r="AM40">
            <v>0</v>
          </cell>
          <cell r="AN40">
            <v>0</v>
          </cell>
          <cell r="AO40">
            <v>4</v>
          </cell>
          <cell r="AP40">
            <v>3</v>
          </cell>
          <cell r="AQ40">
            <v>3</v>
          </cell>
          <cell r="AR40">
            <v>7</v>
          </cell>
          <cell r="AS40">
            <v>5</v>
          </cell>
          <cell r="AT40">
            <v>6</v>
          </cell>
          <cell r="AU40">
            <v>2</v>
          </cell>
          <cell r="AV40">
            <v>7</v>
          </cell>
          <cell r="AW40">
            <v>5</v>
          </cell>
          <cell r="AX40">
            <v>6</v>
          </cell>
          <cell r="AY40">
            <v>0</v>
          </cell>
          <cell r="AZ40">
            <v>5</v>
          </cell>
          <cell r="BA40">
            <v>2</v>
          </cell>
          <cell r="BB40">
            <v>4</v>
          </cell>
          <cell r="BC40">
            <v>1</v>
          </cell>
          <cell r="BD40">
            <v>3</v>
          </cell>
          <cell r="BH40">
            <v>0</v>
          </cell>
          <cell r="BI40">
            <v>2</v>
          </cell>
          <cell r="BJ40">
            <v>4</v>
          </cell>
          <cell r="BK40">
            <v>0</v>
          </cell>
          <cell r="BL40">
            <v>2</v>
          </cell>
          <cell r="BP40">
            <v>0</v>
          </cell>
          <cell r="BQ40">
            <v>1</v>
          </cell>
          <cell r="BR40">
            <v>1</v>
          </cell>
          <cell r="BS40">
            <v>0</v>
          </cell>
          <cell r="BT40">
            <v>1</v>
          </cell>
          <cell r="BU40">
            <v>2</v>
          </cell>
          <cell r="BV40">
            <v>4</v>
          </cell>
          <cell r="BW40">
            <v>2</v>
          </cell>
          <cell r="CJ40">
            <v>0</v>
          </cell>
          <cell r="CK40">
            <v>1</v>
          </cell>
          <cell r="CL40">
            <v>1</v>
          </cell>
          <cell r="CM40">
            <v>1</v>
          </cell>
          <cell r="CN40">
            <v>2</v>
          </cell>
          <cell r="CR40">
            <v>0</v>
          </cell>
        </row>
        <row r="41">
          <cell r="C41">
            <v>66</v>
          </cell>
          <cell r="D41" t="str">
            <v>Sly Villenueve</v>
          </cell>
          <cell r="E41" t="str">
            <v>Red Light District</v>
          </cell>
          <cell r="F41">
            <v>10</v>
          </cell>
          <cell r="G41">
            <v>18</v>
          </cell>
          <cell r="H41">
            <v>11</v>
          </cell>
          <cell r="I41">
            <v>1</v>
          </cell>
          <cell r="J41">
            <v>30</v>
          </cell>
          <cell r="K41">
            <v>1</v>
          </cell>
          <cell r="L41">
            <v>2</v>
          </cell>
          <cell r="O41">
            <v>2</v>
          </cell>
          <cell r="Q41">
            <v>8</v>
          </cell>
          <cell r="R41">
            <v>1</v>
          </cell>
          <cell r="S41">
            <v>1</v>
          </cell>
          <cell r="T41">
            <v>0.85</v>
          </cell>
          <cell r="U41">
            <v>65</v>
          </cell>
          <cell r="V41">
            <v>33</v>
          </cell>
          <cell r="W41">
            <v>32</v>
          </cell>
          <cell r="X41">
            <v>3</v>
          </cell>
          <cell r="AK41">
            <v>3</v>
          </cell>
          <cell r="AL41">
            <v>1</v>
          </cell>
          <cell r="AM41">
            <v>3</v>
          </cell>
          <cell r="AN41">
            <v>6</v>
          </cell>
          <cell r="AO41">
            <v>5</v>
          </cell>
          <cell r="AP41">
            <v>2</v>
          </cell>
          <cell r="AQ41">
            <v>1</v>
          </cell>
          <cell r="AR41">
            <v>6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4</v>
          </cell>
          <cell r="BB41">
            <v>1</v>
          </cell>
          <cell r="BC41">
            <v>2</v>
          </cell>
          <cell r="BD41">
            <v>6</v>
          </cell>
          <cell r="BH41">
            <v>0</v>
          </cell>
          <cell r="BI41">
            <v>4</v>
          </cell>
          <cell r="BJ41">
            <v>3</v>
          </cell>
          <cell r="BK41">
            <v>3</v>
          </cell>
          <cell r="BL41">
            <v>7</v>
          </cell>
          <cell r="BM41">
            <v>1</v>
          </cell>
          <cell r="BN41">
            <v>1</v>
          </cell>
          <cell r="BO41">
            <v>1</v>
          </cell>
          <cell r="BP41">
            <v>2</v>
          </cell>
          <cell r="BT41">
            <v>0</v>
          </cell>
          <cell r="CJ41">
            <v>0</v>
          </cell>
          <cell r="CN41">
            <v>0</v>
          </cell>
          <cell r="CR41">
            <v>0</v>
          </cell>
        </row>
        <row r="42">
          <cell r="C42">
            <v>38</v>
          </cell>
          <cell r="D42" t="str">
            <v>Justin Lawson</v>
          </cell>
          <cell r="E42" t="str">
            <v>Purple Heys</v>
          </cell>
          <cell r="F42">
            <v>33</v>
          </cell>
          <cell r="G42">
            <v>14</v>
          </cell>
          <cell r="H42">
            <v>9</v>
          </cell>
          <cell r="I42">
            <v>6</v>
          </cell>
          <cell r="J42">
            <v>29</v>
          </cell>
          <cell r="K42">
            <v>1</v>
          </cell>
          <cell r="L42">
            <v>1</v>
          </cell>
          <cell r="N42">
            <v>1</v>
          </cell>
          <cell r="O42">
            <v>2</v>
          </cell>
          <cell r="Q42">
            <v>18</v>
          </cell>
          <cell r="R42">
            <v>9</v>
          </cell>
          <cell r="S42">
            <v>6</v>
          </cell>
          <cell r="T42">
            <v>0.63636363636363635</v>
          </cell>
          <cell r="U42">
            <v>154</v>
          </cell>
          <cell r="V42">
            <v>118</v>
          </cell>
          <cell r="W42">
            <v>36</v>
          </cell>
          <cell r="X42">
            <v>0.87878787878787878</v>
          </cell>
          <cell r="AK42">
            <v>0</v>
          </cell>
          <cell r="AL42">
            <v>1</v>
          </cell>
          <cell r="AM42">
            <v>1</v>
          </cell>
          <cell r="AN42">
            <v>1</v>
          </cell>
          <cell r="AO42">
            <v>2</v>
          </cell>
          <cell r="AP42">
            <v>5</v>
          </cell>
          <cell r="AQ42">
            <v>2</v>
          </cell>
          <cell r="AR42">
            <v>4</v>
          </cell>
          <cell r="AS42">
            <v>2</v>
          </cell>
          <cell r="AT42">
            <v>5</v>
          </cell>
          <cell r="AU42">
            <v>1</v>
          </cell>
          <cell r="AV42">
            <v>3</v>
          </cell>
          <cell r="AW42">
            <v>0</v>
          </cell>
          <cell r="AX42">
            <v>5</v>
          </cell>
          <cell r="AY42">
            <v>1</v>
          </cell>
          <cell r="AZ42">
            <v>1</v>
          </cell>
          <cell r="BA42">
            <v>4</v>
          </cell>
          <cell r="BB42">
            <v>4</v>
          </cell>
          <cell r="BC42">
            <v>3</v>
          </cell>
          <cell r="BD42">
            <v>7</v>
          </cell>
          <cell r="BH42">
            <v>0</v>
          </cell>
          <cell r="BL42">
            <v>0</v>
          </cell>
          <cell r="BM42">
            <v>1</v>
          </cell>
          <cell r="BN42">
            <v>4</v>
          </cell>
          <cell r="BO42">
            <v>2</v>
          </cell>
          <cell r="BP42">
            <v>3</v>
          </cell>
          <cell r="BQ42">
            <v>0</v>
          </cell>
          <cell r="BR42">
            <v>3</v>
          </cell>
          <cell r="BS42">
            <v>1</v>
          </cell>
          <cell r="BT42">
            <v>1</v>
          </cell>
          <cell r="BU42">
            <v>3</v>
          </cell>
          <cell r="BV42">
            <v>2</v>
          </cell>
          <cell r="BW42">
            <v>2</v>
          </cell>
          <cell r="CC42">
            <v>0</v>
          </cell>
          <cell r="CD42">
            <v>1</v>
          </cell>
          <cell r="CE42">
            <v>1</v>
          </cell>
          <cell r="CG42">
            <v>2</v>
          </cell>
          <cell r="CH42">
            <v>1</v>
          </cell>
          <cell r="CI42">
            <v>0</v>
          </cell>
          <cell r="CJ42">
            <v>2</v>
          </cell>
          <cell r="CN42">
            <v>0</v>
          </cell>
          <cell r="CR42">
            <v>0</v>
          </cell>
          <cell r="CS42">
            <v>0</v>
          </cell>
          <cell r="CT42">
            <v>1</v>
          </cell>
          <cell r="CU42">
            <v>0</v>
          </cell>
        </row>
        <row r="43">
          <cell r="C43">
            <v>24</v>
          </cell>
          <cell r="D43" t="str">
            <v>John Stewart</v>
          </cell>
          <cell r="E43" t="str">
            <v>Slashing Pumpkins</v>
          </cell>
          <cell r="F43">
            <v>30</v>
          </cell>
          <cell r="G43">
            <v>13</v>
          </cell>
          <cell r="H43">
            <v>13</v>
          </cell>
          <cell r="I43">
            <v>3</v>
          </cell>
          <cell r="J43">
            <v>29</v>
          </cell>
          <cell r="K43">
            <v>2</v>
          </cell>
          <cell r="O43">
            <v>1</v>
          </cell>
          <cell r="P43">
            <v>2</v>
          </cell>
          <cell r="Q43">
            <v>21</v>
          </cell>
          <cell r="R43">
            <v>8</v>
          </cell>
          <cell r="S43">
            <v>1</v>
          </cell>
          <cell r="T43">
            <v>0.71666666666666667</v>
          </cell>
          <cell r="U43">
            <v>153</v>
          </cell>
          <cell r="V43">
            <v>95</v>
          </cell>
          <cell r="W43">
            <v>58</v>
          </cell>
          <cell r="X43">
            <v>0.96666666666666667</v>
          </cell>
          <cell r="AK43">
            <v>3</v>
          </cell>
          <cell r="AL43">
            <v>4</v>
          </cell>
          <cell r="AM43">
            <v>1</v>
          </cell>
          <cell r="AN43">
            <v>4</v>
          </cell>
          <cell r="AO43">
            <v>1</v>
          </cell>
          <cell r="AP43">
            <v>1</v>
          </cell>
          <cell r="AQ43">
            <v>1</v>
          </cell>
          <cell r="AR43">
            <v>2</v>
          </cell>
          <cell r="AV43">
            <v>0</v>
          </cell>
          <cell r="AW43">
            <v>0</v>
          </cell>
          <cell r="AX43">
            <v>5</v>
          </cell>
          <cell r="AY43">
            <v>2</v>
          </cell>
          <cell r="AZ43">
            <v>2</v>
          </cell>
          <cell r="BA43">
            <v>2</v>
          </cell>
          <cell r="BB43">
            <v>3</v>
          </cell>
          <cell r="BC43">
            <v>1</v>
          </cell>
          <cell r="BD43">
            <v>3</v>
          </cell>
          <cell r="BH43">
            <v>0</v>
          </cell>
          <cell r="BI43">
            <v>2</v>
          </cell>
          <cell r="BJ43">
            <v>4</v>
          </cell>
          <cell r="BK43">
            <v>1</v>
          </cell>
          <cell r="BL43">
            <v>3</v>
          </cell>
          <cell r="BM43">
            <v>2</v>
          </cell>
          <cell r="BN43">
            <v>6</v>
          </cell>
          <cell r="BO43">
            <v>5</v>
          </cell>
          <cell r="BP43">
            <v>7</v>
          </cell>
          <cell r="BQ43">
            <v>1</v>
          </cell>
          <cell r="BR43">
            <v>2</v>
          </cell>
          <cell r="BS43">
            <v>1</v>
          </cell>
          <cell r="BT43">
            <v>2</v>
          </cell>
          <cell r="BU43">
            <v>1</v>
          </cell>
          <cell r="BV43">
            <v>2</v>
          </cell>
          <cell r="BW43">
            <v>1</v>
          </cell>
          <cell r="BY43">
            <v>0</v>
          </cell>
          <cell r="BZ43">
            <v>1</v>
          </cell>
          <cell r="CA43">
            <v>2</v>
          </cell>
          <cell r="CC43">
            <v>1</v>
          </cell>
          <cell r="CD43">
            <v>1</v>
          </cell>
          <cell r="CE43">
            <v>1</v>
          </cell>
          <cell r="CJ43">
            <v>0</v>
          </cell>
          <cell r="CN43">
            <v>0</v>
          </cell>
          <cell r="CO43">
            <v>0</v>
          </cell>
          <cell r="CP43">
            <v>1</v>
          </cell>
          <cell r="CQ43">
            <v>0</v>
          </cell>
          <cell r="CR43">
            <v>0</v>
          </cell>
          <cell r="CS43">
            <v>2</v>
          </cell>
          <cell r="CT43">
            <v>1</v>
          </cell>
          <cell r="CU43">
            <v>1</v>
          </cell>
        </row>
        <row r="44">
          <cell r="C44">
            <v>82</v>
          </cell>
          <cell r="D44" t="str">
            <v>Bryan Letcher</v>
          </cell>
          <cell r="E44" t="str">
            <v>The Green Machine</v>
          </cell>
          <cell r="F44">
            <v>30</v>
          </cell>
          <cell r="G44">
            <v>5</v>
          </cell>
          <cell r="H44">
            <v>16</v>
          </cell>
          <cell r="I44">
            <v>7</v>
          </cell>
          <cell r="J44">
            <v>28</v>
          </cell>
          <cell r="L44">
            <v>2</v>
          </cell>
          <cell r="P44">
            <v>1</v>
          </cell>
          <cell r="Q44">
            <v>8</v>
          </cell>
          <cell r="R44">
            <v>21</v>
          </cell>
          <cell r="S44">
            <v>1</v>
          </cell>
          <cell r="T44">
            <v>0.28333333333333333</v>
          </cell>
          <cell r="U44">
            <v>102</v>
          </cell>
          <cell r="V44">
            <v>146</v>
          </cell>
          <cell r="W44">
            <v>-44</v>
          </cell>
          <cell r="X44">
            <v>0.93333333333333335</v>
          </cell>
          <cell r="AK44">
            <v>0</v>
          </cell>
          <cell r="AL44">
            <v>1</v>
          </cell>
          <cell r="AM44">
            <v>1</v>
          </cell>
          <cell r="AN44">
            <v>1</v>
          </cell>
          <cell r="AO44">
            <v>1</v>
          </cell>
          <cell r="AP44">
            <v>3</v>
          </cell>
          <cell r="AQ44">
            <v>0</v>
          </cell>
          <cell r="AR44">
            <v>1</v>
          </cell>
          <cell r="AS44">
            <v>0</v>
          </cell>
          <cell r="AT44">
            <v>5</v>
          </cell>
          <cell r="AU44">
            <v>5</v>
          </cell>
          <cell r="AV44">
            <v>5</v>
          </cell>
          <cell r="AW44">
            <v>1</v>
          </cell>
          <cell r="AX44">
            <v>5</v>
          </cell>
          <cell r="AY44">
            <v>5</v>
          </cell>
          <cell r="AZ44">
            <v>6</v>
          </cell>
          <cell r="BD44">
            <v>0</v>
          </cell>
          <cell r="BH44">
            <v>0</v>
          </cell>
          <cell r="BI44">
            <v>1</v>
          </cell>
          <cell r="BJ44">
            <v>5</v>
          </cell>
          <cell r="BK44">
            <v>3</v>
          </cell>
          <cell r="BL44">
            <v>4</v>
          </cell>
          <cell r="BM44">
            <v>1</v>
          </cell>
          <cell r="BN44">
            <v>4</v>
          </cell>
          <cell r="BO44">
            <v>2</v>
          </cell>
          <cell r="BP44">
            <v>3</v>
          </cell>
          <cell r="BQ44">
            <v>0</v>
          </cell>
          <cell r="BR44">
            <v>4</v>
          </cell>
          <cell r="BS44">
            <v>2</v>
          </cell>
          <cell r="BT44">
            <v>2</v>
          </cell>
          <cell r="BU44">
            <v>0</v>
          </cell>
          <cell r="BV44">
            <v>2</v>
          </cell>
          <cell r="BW44">
            <v>3</v>
          </cell>
          <cell r="BY44">
            <v>1</v>
          </cell>
          <cell r="BZ44">
            <v>1</v>
          </cell>
          <cell r="CA44">
            <v>2</v>
          </cell>
          <cell r="CJ44">
            <v>0</v>
          </cell>
          <cell r="CN44">
            <v>0</v>
          </cell>
          <cell r="CR44">
            <v>0</v>
          </cell>
          <cell r="CS44">
            <v>0</v>
          </cell>
          <cell r="CT44">
            <v>1</v>
          </cell>
          <cell r="CU44">
            <v>1</v>
          </cell>
        </row>
        <row r="45">
          <cell r="C45">
            <v>84</v>
          </cell>
          <cell r="D45" t="str">
            <v>Matthew Wedge</v>
          </cell>
          <cell r="E45" t="str">
            <v>The Green Machine</v>
          </cell>
          <cell r="F45">
            <v>25</v>
          </cell>
          <cell r="G45">
            <v>15</v>
          </cell>
          <cell r="H45">
            <v>9</v>
          </cell>
          <cell r="I45">
            <v>2</v>
          </cell>
          <cell r="J45">
            <v>26</v>
          </cell>
          <cell r="K45">
            <v>1</v>
          </cell>
          <cell r="P45">
            <v>2</v>
          </cell>
          <cell r="Q45">
            <v>6</v>
          </cell>
          <cell r="R45">
            <v>19</v>
          </cell>
          <cell r="T45">
            <v>0.24</v>
          </cell>
          <cell r="U45">
            <v>79</v>
          </cell>
          <cell r="V45">
            <v>131</v>
          </cell>
          <cell r="W45">
            <v>-52</v>
          </cell>
          <cell r="X45">
            <v>1.04</v>
          </cell>
          <cell r="AK45">
            <v>1</v>
          </cell>
          <cell r="AL45">
            <v>1</v>
          </cell>
          <cell r="AM45">
            <v>0</v>
          </cell>
          <cell r="AN45">
            <v>1</v>
          </cell>
          <cell r="AO45">
            <v>2</v>
          </cell>
          <cell r="AP45">
            <v>4</v>
          </cell>
          <cell r="AQ45">
            <v>1</v>
          </cell>
          <cell r="AR45">
            <v>3</v>
          </cell>
          <cell r="AS45">
            <v>2</v>
          </cell>
          <cell r="AT45">
            <v>3</v>
          </cell>
          <cell r="AU45">
            <v>2</v>
          </cell>
          <cell r="AV45">
            <v>4</v>
          </cell>
          <cell r="AW45">
            <v>4</v>
          </cell>
          <cell r="AX45">
            <v>4</v>
          </cell>
          <cell r="AY45">
            <v>1</v>
          </cell>
          <cell r="AZ45">
            <v>5</v>
          </cell>
          <cell r="BD45">
            <v>0</v>
          </cell>
          <cell r="BH45">
            <v>0</v>
          </cell>
          <cell r="BI45">
            <v>0</v>
          </cell>
          <cell r="BJ45">
            <v>3</v>
          </cell>
          <cell r="BK45">
            <v>0</v>
          </cell>
          <cell r="BL45">
            <v>0</v>
          </cell>
          <cell r="BM45">
            <v>1</v>
          </cell>
          <cell r="BN45">
            <v>3</v>
          </cell>
          <cell r="BO45">
            <v>4</v>
          </cell>
          <cell r="BP45">
            <v>5</v>
          </cell>
          <cell r="BQ45">
            <v>3</v>
          </cell>
          <cell r="BR45">
            <v>4</v>
          </cell>
          <cell r="BS45">
            <v>2</v>
          </cell>
          <cell r="BT45">
            <v>5</v>
          </cell>
          <cell r="BU45">
            <v>2</v>
          </cell>
          <cell r="BV45">
            <v>3</v>
          </cell>
          <cell r="BW45">
            <v>1</v>
          </cell>
          <cell r="CJ45">
            <v>0</v>
          </cell>
          <cell r="CN45">
            <v>0</v>
          </cell>
          <cell r="CR45">
            <v>0</v>
          </cell>
        </row>
        <row r="46">
          <cell r="C46">
            <v>34</v>
          </cell>
          <cell r="D46" t="str">
            <v>Christian Haines</v>
          </cell>
          <cell r="E46" t="str">
            <v>Purple Heys</v>
          </cell>
          <cell r="F46">
            <v>27</v>
          </cell>
          <cell r="G46">
            <v>12</v>
          </cell>
          <cell r="H46">
            <v>8</v>
          </cell>
          <cell r="I46">
            <v>5</v>
          </cell>
          <cell r="J46">
            <v>25</v>
          </cell>
          <cell r="K46">
            <v>1</v>
          </cell>
          <cell r="M46">
            <v>1</v>
          </cell>
          <cell r="O46">
            <v>1</v>
          </cell>
          <cell r="Q46">
            <v>14</v>
          </cell>
          <cell r="R46">
            <v>8</v>
          </cell>
          <cell r="S46">
            <v>5</v>
          </cell>
          <cell r="T46">
            <v>0.61111111111111116</v>
          </cell>
          <cell r="U46">
            <v>117</v>
          </cell>
          <cell r="V46">
            <v>90</v>
          </cell>
          <cell r="W46">
            <v>27</v>
          </cell>
          <cell r="X46">
            <v>0.92592592592592593</v>
          </cell>
          <cell r="AN46">
            <v>0</v>
          </cell>
          <cell r="AO46">
            <v>3</v>
          </cell>
          <cell r="AP46">
            <v>4</v>
          </cell>
          <cell r="AQ46">
            <v>0</v>
          </cell>
          <cell r="AR46">
            <v>3</v>
          </cell>
          <cell r="AS46">
            <v>0</v>
          </cell>
          <cell r="AT46">
            <v>4</v>
          </cell>
          <cell r="AU46">
            <v>1</v>
          </cell>
          <cell r="AV46">
            <v>1</v>
          </cell>
          <cell r="AW46">
            <v>1</v>
          </cell>
          <cell r="AX46">
            <v>4</v>
          </cell>
          <cell r="AY46">
            <v>3</v>
          </cell>
          <cell r="AZ46">
            <v>4</v>
          </cell>
          <cell r="BA46">
            <v>1</v>
          </cell>
          <cell r="BB46">
            <v>3</v>
          </cell>
          <cell r="BC46">
            <v>1</v>
          </cell>
          <cell r="BD46">
            <v>2</v>
          </cell>
          <cell r="BH46">
            <v>0</v>
          </cell>
          <cell r="BL46">
            <v>0</v>
          </cell>
          <cell r="BM46">
            <v>2</v>
          </cell>
          <cell r="BN46">
            <v>4</v>
          </cell>
          <cell r="BO46">
            <v>3</v>
          </cell>
          <cell r="BP46">
            <v>5</v>
          </cell>
          <cell r="BQ46">
            <v>0</v>
          </cell>
          <cell r="BR46">
            <v>3</v>
          </cell>
          <cell r="BS46">
            <v>1</v>
          </cell>
          <cell r="BT46">
            <v>1</v>
          </cell>
          <cell r="BU46">
            <v>0</v>
          </cell>
          <cell r="BV46">
            <v>1</v>
          </cell>
          <cell r="BW46">
            <v>0</v>
          </cell>
          <cell r="CC46">
            <v>3</v>
          </cell>
          <cell r="CD46">
            <v>1</v>
          </cell>
          <cell r="CE46">
            <v>0</v>
          </cell>
          <cell r="CG46">
            <v>1</v>
          </cell>
          <cell r="CH46">
            <v>1</v>
          </cell>
          <cell r="CI46">
            <v>1</v>
          </cell>
          <cell r="CJ46">
            <v>2</v>
          </cell>
          <cell r="CN46">
            <v>0</v>
          </cell>
          <cell r="CR46">
            <v>0</v>
          </cell>
        </row>
        <row r="47">
          <cell r="C47">
            <v>28</v>
          </cell>
          <cell r="D47" t="str">
            <v>Trevor Graham</v>
          </cell>
          <cell r="E47" t="str">
            <v>Slashing Pumpkins</v>
          </cell>
          <cell r="F47">
            <v>29</v>
          </cell>
          <cell r="G47">
            <v>5</v>
          </cell>
          <cell r="H47">
            <v>5</v>
          </cell>
          <cell r="I47">
            <v>15</v>
          </cell>
          <cell r="J47">
            <v>25</v>
          </cell>
          <cell r="K47">
            <v>1</v>
          </cell>
          <cell r="L47">
            <v>5</v>
          </cell>
          <cell r="O47">
            <v>1</v>
          </cell>
          <cell r="P47">
            <v>1</v>
          </cell>
          <cell r="Q47">
            <v>21</v>
          </cell>
          <cell r="R47">
            <v>7</v>
          </cell>
          <cell r="S47">
            <v>1</v>
          </cell>
          <cell r="T47">
            <v>0.74137931034482762</v>
          </cell>
          <cell r="U47">
            <v>145</v>
          </cell>
          <cell r="V47">
            <v>89</v>
          </cell>
          <cell r="W47">
            <v>56</v>
          </cell>
          <cell r="X47">
            <v>0.86206896551724133</v>
          </cell>
          <cell r="AK47">
            <v>0</v>
          </cell>
          <cell r="AL47">
            <v>3</v>
          </cell>
          <cell r="AM47">
            <v>2</v>
          </cell>
          <cell r="AN47">
            <v>2</v>
          </cell>
          <cell r="AO47">
            <v>1</v>
          </cell>
          <cell r="AP47">
            <v>1</v>
          </cell>
          <cell r="AQ47">
            <v>0</v>
          </cell>
          <cell r="AR47">
            <v>1</v>
          </cell>
          <cell r="AV47">
            <v>0</v>
          </cell>
          <cell r="AW47">
            <v>0</v>
          </cell>
          <cell r="AX47">
            <v>4</v>
          </cell>
          <cell r="AY47">
            <v>1</v>
          </cell>
          <cell r="AZ47">
            <v>1</v>
          </cell>
          <cell r="BA47">
            <v>0</v>
          </cell>
          <cell r="BB47">
            <v>3</v>
          </cell>
          <cell r="BC47">
            <v>2</v>
          </cell>
          <cell r="BD47">
            <v>2</v>
          </cell>
          <cell r="BH47">
            <v>0</v>
          </cell>
          <cell r="BI47">
            <v>0</v>
          </cell>
          <cell r="BJ47">
            <v>4</v>
          </cell>
          <cell r="BK47">
            <v>4</v>
          </cell>
          <cell r="BL47">
            <v>4</v>
          </cell>
          <cell r="BM47">
            <v>0</v>
          </cell>
          <cell r="BN47">
            <v>6</v>
          </cell>
          <cell r="BO47">
            <v>3</v>
          </cell>
          <cell r="BP47">
            <v>3</v>
          </cell>
          <cell r="BQ47">
            <v>0</v>
          </cell>
          <cell r="BR47">
            <v>2</v>
          </cell>
          <cell r="BS47">
            <v>2</v>
          </cell>
          <cell r="BT47">
            <v>2</v>
          </cell>
          <cell r="BU47">
            <v>0</v>
          </cell>
          <cell r="BV47">
            <v>3</v>
          </cell>
          <cell r="BW47">
            <v>1</v>
          </cell>
          <cell r="BY47">
            <v>1</v>
          </cell>
          <cell r="BZ47">
            <v>1</v>
          </cell>
          <cell r="CA47">
            <v>2</v>
          </cell>
          <cell r="CC47">
            <v>3</v>
          </cell>
          <cell r="CD47">
            <v>1</v>
          </cell>
          <cell r="CE47">
            <v>2</v>
          </cell>
          <cell r="CJ47">
            <v>0</v>
          </cell>
          <cell r="CN47">
            <v>0</v>
          </cell>
          <cell r="CO47">
            <v>0</v>
          </cell>
          <cell r="CP47">
            <v>1</v>
          </cell>
          <cell r="CQ47">
            <v>1</v>
          </cell>
          <cell r="CR47">
            <v>1</v>
          </cell>
        </row>
        <row r="48">
          <cell r="C48">
            <v>86</v>
          </cell>
          <cell r="D48" t="str">
            <v>Scott McLean</v>
          </cell>
          <cell r="E48" t="str">
            <v>The Green Machine</v>
          </cell>
          <cell r="F48">
            <v>27</v>
          </cell>
          <cell r="G48">
            <v>16</v>
          </cell>
          <cell r="H48">
            <v>8</v>
          </cell>
          <cell r="I48">
            <v>0</v>
          </cell>
          <cell r="J48">
            <v>24</v>
          </cell>
          <cell r="K48">
            <v>1</v>
          </cell>
          <cell r="Q48">
            <v>7</v>
          </cell>
          <cell r="R48">
            <v>20</v>
          </cell>
          <cell r="T48">
            <v>0.25925925925925924</v>
          </cell>
          <cell r="U48">
            <v>83</v>
          </cell>
          <cell r="V48">
            <v>122</v>
          </cell>
          <cell r="W48">
            <v>-39</v>
          </cell>
          <cell r="X48">
            <v>0.88888888888888884</v>
          </cell>
          <cell r="AK48">
            <v>0</v>
          </cell>
          <cell r="AL48">
            <v>1</v>
          </cell>
          <cell r="AM48">
            <v>1</v>
          </cell>
          <cell r="AN48">
            <v>1</v>
          </cell>
          <cell r="AO48">
            <v>2</v>
          </cell>
          <cell r="AP48">
            <v>4</v>
          </cell>
          <cell r="AQ48">
            <v>1</v>
          </cell>
          <cell r="AR48">
            <v>3</v>
          </cell>
          <cell r="AS48">
            <v>2</v>
          </cell>
          <cell r="AT48">
            <v>3</v>
          </cell>
          <cell r="AU48">
            <v>2</v>
          </cell>
          <cell r="AV48">
            <v>4</v>
          </cell>
          <cell r="AW48">
            <v>2</v>
          </cell>
          <cell r="AX48">
            <v>5</v>
          </cell>
          <cell r="AY48">
            <v>1</v>
          </cell>
          <cell r="AZ48">
            <v>3</v>
          </cell>
          <cell r="BD48">
            <v>0</v>
          </cell>
          <cell r="BH48">
            <v>0</v>
          </cell>
          <cell r="BI48">
            <v>2</v>
          </cell>
          <cell r="BJ48">
            <v>4</v>
          </cell>
          <cell r="BK48">
            <v>1</v>
          </cell>
          <cell r="BL48">
            <v>3</v>
          </cell>
          <cell r="BM48">
            <v>3</v>
          </cell>
          <cell r="BN48">
            <v>4</v>
          </cell>
          <cell r="BO48">
            <v>1</v>
          </cell>
          <cell r="BP48">
            <v>4</v>
          </cell>
          <cell r="BQ48">
            <v>2</v>
          </cell>
          <cell r="BR48">
            <v>3</v>
          </cell>
          <cell r="BS48">
            <v>1</v>
          </cell>
          <cell r="BT48">
            <v>3</v>
          </cell>
          <cell r="BU48">
            <v>3</v>
          </cell>
          <cell r="BV48">
            <v>3</v>
          </cell>
          <cell r="BW48">
            <v>0</v>
          </cell>
          <cell r="CJ48">
            <v>0</v>
          </cell>
          <cell r="CN48">
            <v>0</v>
          </cell>
          <cell r="CR48">
            <v>0</v>
          </cell>
        </row>
        <row r="49">
          <cell r="C49">
            <v>11</v>
          </cell>
          <cell r="D49" t="str">
            <v>Darryl Moorcroft</v>
          </cell>
          <cell r="E49" t="str">
            <v>White Lightning</v>
          </cell>
          <cell r="F49">
            <v>27</v>
          </cell>
          <cell r="G49">
            <v>10</v>
          </cell>
          <cell r="H49">
            <v>9</v>
          </cell>
          <cell r="I49">
            <v>3</v>
          </cell>
          <cell r="J49">
            <v>22</v>
          </cell>
          <cell r="Q49">
            <v>6</v>
          </cell>
          <cell r="R49">
            <v>18</v>
          </cell>
          <cell r="S49">
            <v>3</v>
          </cell>
          <cell r="T49">
            <v>0.27777777777777779</v>
          </cell>
          <cell r="U49">
            <v>98</v>
          </cell>
          <cell r="V49">
            <v>133</v>
          </cell>
          <cell r="W49">
            <v>-35</v>
          </cell>
          <cell r="X49">
            <v>0.81481481481481477</v>
          </cell>
          <cell r="AK49">
            <v>0</v>
          </cell>
          <cell r="AL49">
            <v>2</v>
          </cell>
          <cell r="AM49">
            <v>2</v>
          </cell>
          <cell r="AN49">
            <v>2</v>
          </cell>
          <cell r="AR49">
            <v>0</v>
          </cell>
          <cell r="AS49">
            <v>0</v>
          </cell>
          <cell r="AT49">
            <v>2</v>
          </cell>
          <cell r="AU49">
            <v>0</v>
          </cell>
          <cell r="AV49">
            <v>0</v>
          </cell>
          <cell r="AW49">
            <v>1</v>
          </cell>
          <cell r="AX49">
            <v>4</v>
          </cell>
          <cell r="AY49">
            <v>2</v>
          </cell>
          <cell r="AZ49">
            <v>3</v>
          </cell>
          <cell r="BA49">
            <v>3</v>
          </cell>
          <cell r="BB49">
            <v>4</v>
          </cell>
          <cell r="BC49">
            <v>1</v>
          </cell>
          <cell r="BD49">
            <v>4</v>
          </cell>
          <cell r="BH49">
            <v>0</v>
          </cell>
          <cell r="BI49">
            <v>1</v>
          </cell>
          <cell r="BJ49">
            <v>5</v>
          </cell>
          <cell r="BK49">
            <v>3</v>
          </cell>
          <cell r="BL49">
            <v>4</v>
          </cell>
          <cell r="BM49">
            <v>1</v>
          </cell>
          <cell r="BN49">
            <v>3</v>
          </cell>
          <cell r="BO49">
            <v>1</v>
          </cell>
          <cell r="BP49">
            <v>2</v>
          </cell>
          <cell r="BQ49">
            <v>2</v>
          </cell>
          <cell r="BR49">
            <v>3</v>
          </cell>
          <cell r="BS49">
            <v>1</v>
          </cell>
          <cell r="BT49">
            <v>3</v>
          </cell>
          <cell r="BU49">
            <v>1</v>
          </cell>
          <cell r="BV49">
            <v>2</v>
          </cell>
          <cell r="BW49">
            <v>1</v>
          </cell>
          <cell r="CJ49">
            <v>0</v>
          </cell>
          <cell r="CN49">
            <v>0</v>
          </cell>
          <cell r="CR49">
            <v>0</v>
          </cell>
          <cell r="CS49">
            <v>1</v>
          </cell>
          <cell r="CT49">
            <v>1</v>
          </cell>
          <cell r="CU49">
            <v>1</v>
          </cell>
        </row>
        <row r="50">
          <cell r="C50">
            <v>52</v>
          </cell>
          <cell r="D50" t="str">
            <v>Chris Benoit</v>
          </cell>
          <cell r="E50" t="str">
            <v>Golden Panthers</v>
          </cell>
          <cell r="F50">
            <v>30</v>
          </cell>
          <cell r="G50">
            <v>6</v>
          </cell>
          <cell r="H50">
            <v>11</v>
          </cell>
          <cell r="I50">
            <v>5</v>
          </cell>
          <cell r="J50">
            <v>22</v>
          </cell>
          <cell r="K50">
            <v>1</v>
          </cell>
          <cell r="L50">
            <v>1</v>
          </cell>
          <cell r="M50">
            <v>1</v>
          </cell>
          <cell r="Q50">
            <v>11</v>
          </cell>
          <cell r="R50">
            <v>17</v>
          </cell>
          <cell r="S50">
            <v>2</v>
          </cell>
          <cell r="T50">
            <v>0.4</v>
          </cell>
          <cell r="U50">
            <v>118</v>
          </cell>
          <cell r="V50">
            <v>139</v>
          </cell>
          <cell r="W50">
            <v>-21</v>
          </cell>
          <cell r="X50">
            <v>0.73333333333333328</v>
          </cell>
          <cell r="AN50">
            <v>0</v>
          </cell>
          <cell r="AO50">
            <v>3</v>
          </cell>
          <cell r="AP50">
            <v>4</v>
          </cell>
          <cell r="AQ50">
            <v>4</v>
          </cell>
          <cell r="AR50">
            <v>7</v>
          </cell>
          <cell r="AS50">
            <v>1</v>
          </cell>
          <cell r="AT50">
            <v>3</v>
          </cell>
          <cell r="AU50">
            <v>0</v>
          </cell>
          <cell r="AV50">
            <v>1</v>
          </cell>
          <cell r="AW50">
            <v>0</v>
          </cell>
          <cell r="AX50">
            <v>3</v>
          </cell>
          <cell r="AY50">
            <v>2</v>
          </cell>
          <cell r="AZ50">
            <v>2</v>
          </cell>
          <cell r="BA50">
            <v>1</v>
          </cell>
          <cell r="BB50">
            <v>4</v>
          </cell>
          <cell r="BC50">
            <v>0</v>
          </cell>
          <cell r="BD50">
            <v>1</v>
          </cell>
          <cell r="BH50">
            <v>0</v>
          </cell>
          <cell r="BI50">
            <v>1</v>
          </cell>
          <cell r="BJ50">
            <v>3</v>
          </cell>
          <cell r="BK50">
            <v>1</v>
          </cell>
          <cell r="BL50">
            <v>2</v>
          </cell>
          <cell r="BM50">
            <v>0</v>
          </cell>
          <cell r="BN50">
            <v>4</v>
          </cell>
          <cell r="BO50">
            <v>3</v>
          </cell>
          <cell r="BP50">
            <v>3</v>
          </cell>
          <cell r="BQ50">
            <v>0</v>
          </cell>
          <cell r="BR50">
            <v>2</v>
          </cell>
          <cell r="BS50">
            <v>0</v>
          </cell>
          <cell r="BT50">
            <v>0</v>
          </cell>
          <cell r="BU50">
            <v>0</v>
          </cell>
          <cell r="BV50">
            <v>4</v>
          </cell>
          <cell r="BW50">
            <v>1</v>
          </cell>
          <cell r="BY50">
            <v>0</v>
          </cell>
          <cell r="BZ50">
            <v>1</v>
          </cell>
          <cell r="CA50">
            <v>3</v>
          </cell>
          <cell r="CJ50">
            <v>0</v>
          </cell>
          <cell r="CK50">
            <v>0</v>
          </cell>
          <cell r="CL50">
            <v>1</v>
          </cell>
          <cell r="CM50">
            <v>2</v>
          </cell>
          <cell r="CN50">
            <v>2</v>
          </cell>
          <cell r="CO50">
            <v>0</v>
          </cell>
          <cell r="CP50">
            <v>1</v>
          </cell>
          <cell r="CQ50">
            <v>0</v>
          </cell>
          <cell r="CR50">
            <v>0</v>
          </cell>
        </row>
        <row r="51">
          <cell r="C51">
            <v>88</v>
          </cell>
          <cell r="D51" t="str">
            <v>Stephen Atherton</v>
          </cell>
          <cell r="E51" t="str">
            <v>The Green Machine</v>
          </cell>
          <cell r="F51">
            <v>27</v>
          </cell>
          <cell r="G51">
            <v>6</v>
          </cell>
          <cell r="H51">
            <v>10</v>
          </cell>
          <cell r="I51">
            <v>6</v>
          </cell>
          <cell r="J51">
            <v>22</v>
          </cell>
          <cell r="K51">
            <v>1</v>
          </cell>
          <cell r="N51">
            <v>1</v>
          </cell>
          <cell r="O51">
            <v>1</v>
          </cell>
          <cell r="Q51">
            <v>7</v>
          </cell>
          <cell r="R51">
            <v>19</v>
          </cell>
          <cell r="S51">
            <v>1</v>
          </cell>
          <cell r="T51">
            <v>0.27777777777777779</v>
          </cell>
          <cell r="U51">
            <v>86</v>
          </cell>
          <cell r="V51">
            <v>127</v>
          </cell>
          <cell r="W51">
            <v>-41</v>
          </cell>
          <cell r="X51">
            <v>0.81481481481481477</v>
          </cell>
          <cell r="AK51">
            <v>1</v>
          </cell>
          <cell r="AL51">
            <v>2</v>
          </cell>
          <cell r="AM51">
            <v>1</v>
          </cell>
          <cell r="AN51">
            <v>2</v>
          </cell>
          <cell r="AO51">
            <v>0</v>
          </cell>
          <cell r="AP51">
            <v>4</v>
          </cell>
          <cell r="AQ51">
            <v>3</v>
          </cell>
          <cell r="AR51">
            <v>3</v>
          </cell>
          <cell r="AS51">
            <v>2</v>
          </cell>
          <cell r="AT51">
            <v>3</v>
          </cell>
          <cell r="AU51">
            <v>0</v>
          </cell>
          <cell r="AV51">
            <v>2</v>
          </cell>
          <cell r="AW51">
            <v>0</v>
          </cell>
          <cell r="AX51">
            <v>4</v>
          </cell>
          <cell r="AY51">
            <v>1</v>
          </cell>
          <cell r="AZ51">
            <v>1</v>
          </cell>
          <cell r="BD51">
            <v>0</v>
          </cell>
          <cell r="BH51">
            <v>0</v>
          </cell>
          <cell r="BI51">
            <v>0</v>
          </cell>
          <cell r="BJ51">
            <v>4</v>
          </cell>
          <cell r="BK51">
            <v>2</v>
          </cell>
          <cell r="BL51">
            <v>2</v>
          </cell>
          <cell r="BM51">
            <v>0</v>
          </cell>
          <cell r="BN51">
            <v>3</v>
          </cell>
          <cell r="BO51">
            <v>3</v>
          </cell>
          <cell r="BP51">
            <v>3</v>
          </cell>
          <cell r="BQ51">
            <v>1</v>
          </cell>
          <cell r="BR51">
            <v>3</v>
          </cell>
          <cell r="BS51">
            <v>2</v>
          </cell>
          <cell r="BT51">
            <v>3</v>
          </cell>
          <cell r="BU51">
            <v>1</v>
          </cell>
          <cell r="BV51">
            <v>3</v>
          </cell>
          <cell r="BW51">
            <v>2</v>
          </cell>
          <cell r="BY51">
            <v>1</v>
          </cell>
          <cell r="BZ51">
            <v>1</v>
          </cell>
          <cell r="CA51">
            <v>2</v>
          </cell>
          <cell r="CJ51">
            <v>0</v>
          </cell>
          <cell r="CN51">
            <v>0</v>
          </cell>
          <cell r="CR51">
            <v>0</v>
          </cell>
          <cell r="CS51">
            <v>0</v>
          </cell>
          <cell r="CT51">
            <v>1</v>
          </cell>
          <cell r="CU51">
            <v>1</v>
          </cell>
        </row>
        <row r="52">
          <cell r="C52">
            <v>58</v>
          </cell>
          <cell r="D52" t="str">
            <v>Travis Muxworthy</v>
          </cell>
          <cell r="E52" t="str">
            <v>Golden Panthers</v>
          </cell>
          <cell r="F52">
            <v>32</v>
          </cell>
          <cell r="G52">
            <v>10</v>
          </cell>
          <cell r="H52">
            <v>10</v>
          </cell>
          <cell r="I52">
            <v>1</v>
          </cell>
          <cell r="J52">
            <v>21</v>
          </cell>
          <cell r="K52">
            <v>3</v>
          </cell>
          <cell r="L52">
            <v>1</v>
          </cell>
          <cell r="P52">
            <v>1</v>
          </cell>
          <cell r="Q52">
            <v>12</v>
          </cell>
          <cell r="R52">
            <v>18</v>
          </cell>
          <cell r="S52">
            <v>2</v>
          </cell>
          <cell r="T52">
            <v>0.40625</v>
          </cell>
          <cell r="U52">
            <v>125</v>
          </cell>
          <cell r="V52">
            <v>147</v>
          </cell>
          <cell r="W52">
            <v>-22</v>
          </cell>
          <cell r="X52">
            <v>0.65625</v>
          </cell>
          <cell r="AN52">
            <v>0</v>
          </cell>
          <cell r="AO52">
            <v>3</v>
          </cell>
          <cell r="AP52">
            <v>4</v>
          </cell>
          <cell r="AQ52">
            <v>3</v>
          </cell>
          <cell r="AR52">
            <v>6</v>
          </cell>
          <cell r="AS52">
            <v>0</v>
          </cell>
          <cell r="AT52">
            <v>4</v>
          </cell>
          <cell r="AU52">
            <v>1</v>
          </cell>
          <cell r="AV52">
            <v>1</v>
          </cell>
          <cell r="AW52">
            <v>0</v>
          </cell>
          <cell r="AX52">
            <v>4</v>
          </cell>
          <cell r="AY52">
            <v>2</v>
          </cell>
          <cell r="AZ52">
            <v>2</v>
          </cell>
          <cell r="BA52">
            <v>0</v>
          </cell>
          <cell r="BB52">
            <v>4</v>
          </cell>
          <cell r="BC52">
            <v>0</v>
          </cell>
          <cell r="BD52">
            <v>0</v>
          </cell>
          <cell r="BH52">
            <v>0</v>
          </cell>
          <cell r="BI52">
            <v>0</v>
          </cell>
          <cell r="BJ52">
            <v>3</v>
          </cell>
          <cell r="BK52">
            <v>0</v>
          </cell>
          <cell r="BL52">
            <v>0</v>
          </cell>
          <cell r="BM52">
            <v>3</v>
          </cell>
          <cell r="BN52">
            <v>4</v>
          </cell>
          <cell r="BO52">
            <v>2</v>
          </cell>
          <cell r="BP52">
            <v>5</v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4</v>
          </cell>
          <cell r="BW52">
            <v>1</v>
          </cell>
          <cell r="BY52">
            <v>2</v>
          </cell>
          <cell r="BZ52">
            <v>1</v>
          </cell>
          <cell r="CA52">
            <v>1</v>
          </cell>
          <cell r="CJ52">
            <v>0</v>
          </cell>
          <cell r="CK52">
            <v>2</v>
          </cell>
          <cell r="CL52">
            <v>1</v>
          </cell>
          <cell r="CM52">
            <v>1</v>
          </cell>
          <cell r="CN52">
            <v>3</v>
          </cell>
          <cell r="CO52">
            <v>0</v>
          </cell>
          <cell r="CP52">
            <v>1</v>
          </cell>
          <cell r="CQ52">
            <v>0</v>
          </cell>
          <cell r="CR52">
            <v>0</v>
          </cell>
        </row>
        <row r="53">
          <cell r="C53">
            <v>13</v>
          </cell>
          <cell r="D53" t="str">
            <v>Larry Condly</v>
          </cell>
          <cell r="E53" t="str">
            <v>White Lightning</v>
          </cell>
          <cell r="F53">
            <v>30</v>
          </cell>
          <cell r="G53">
            <v>6</v>
          </cell>
          <cell r="H53">
            <v>9</v>
          </cell>
          <cell r="I53">
            <v>6</v>
          </cell>
          <cell r="J53">
            <v>21</v>
          </cell>
          <cell r="Q53">
            <v>5</v>
          </cell>
          <cell r="R53">
            <v>22</v>
          </cell>
          <cell r="S53">
            <v>3</v>
          </cell>
          <cell r="T53">
            <v>0.21666666666666667</v>
          </cell>
          <cell r="U53">
            <v>103</v>
          </cell>
          <cell r="V53">
            <v>170</v>
          </cell>
          <cell r="W53">
            <v>-67</v>
          </cell>
          <cell r="X53">
            <v>0.7</v>
          </cell>
          <cell r="AK53">
            <v>0</v>
          </cell>
          <cell r="AL53">
            <v>3</v>
          </cell>
          <cell r="AM53">
            <v>1</v>
          </cell>
          <cell r="AN53">
            <v>1</v>
          </cell>
          <cell r="AR53">
            <v>0</v>
          </cell>
          <cell r="AS53">
            <v>1</v>
          </cell>
          <cell r="AT53">
            <v>3</v>
          </cell>
          <cell r="AU53">
            <v>0</v>
          </cell>
          <cell r="AV53">
            <v>1</v>
          </cell>
          <cell r="AW53">
            <v>3</v>
          </cell>
          <cell r="AX53">
            <v>5</v>
          </cell>
          <cell r="AY53">
            <v>0</v>
          </cell>
          <cell r="AZ53">
            <v>3</v>
          </cell>
          <cell r="BA53">
            <v>0</v>
          </cell>
          <cell r="BB53">
            <v>5</v>
          </cell>
          <cell r="BC53">
            <v>4</v>
          </cell>
          <cell r="BD53">
            <v>4</v>
          </cell>
          <cell r="BH53">
            <v>0</v>
          </cell>
          <cell r="BI53">
            <v>0</v>
          </cell>
          <cell r="BJ53">
            <v>5</v>
          </cell>
          <cell r="BK53">
            <v>4</v>
          </cell>
          <cell r="BL53">
            <v>4</v>
          </cell>
          <cell r="BM53">
            <v>1</v>
          </cell>
          <cell r="BN53">
            <v>3</v>
          </cell>
          <cell r="BO53">
            <v>0</v>
          </cell>
          <cell r="BP53">
            <v>1</v>
          </cell>
          <cell r="BQ53">
            <v>0</v>
          </cell>
          <cell r="BR53">
            <v>3</v>
          </cell>
          <cell r="BS53">
            <v>3</v>
          </cell>
          <cell r="BT53">
            <v>3</v>
          </cell>
          <cell r="BU53">
            <v>0</v>
          </cell>
          <cell r="BV53">
            <v>1</v>
          </cell>
          <cell r="BW53">
            <v>1</v>
          </cell>
          <cell r="CJ53">
            <v>0</v>
          </cell>
          <cell r="CN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2</v>
          </cell>
        </row>
        <row r="54">
          <cell r="C54">
            <v>46</v>
          </cell>
          <cell r="D54" t="str">
            <v>Rakesh Rajput</v>
          </cell>
          <cell r="E54" t="str">
            <v>Blue Storm</v>
          </cell>
          <cell r="F54">
            <v>22</v>
          </cell>
          <cell r="G54">
            <v>5</v>
          </cell>
          <cell r="H54">
            <v>12</v>
          </cell>
          <cell r="I54">
            <v>4</v>
          </cell>
          <cell r="J54">
            <v>21</v>
          </cell>
          <cell r="K54">
            <v>1</v>
          </cell>
          <cell r="L54">
            <v>1</v>
          </cell>
          <cell r="Q54">
            <v>10</v>
          </cell>
          <cell r="R54">
            <v>10</v>
          </cell>
          <cell r="S54">
            <v>2</v>
          </cell>
          <cell r="T54">
            <v>0.5</v>
          </cell>
          <cell r="U54">
            <v>86</v>
          </cell>
          <cell r="V54">
            <v>88</v>
          </cell>
          <cell r="W54">
            <v>-2</v>
          </cell>
          <cell r="X54">
            <v>0.95454545454545459</v>
          </cell>
          <cell r="AK54">
            <v>1</v>
          </cell>
          <cell r="AL54">
            <v>3</v>
          </cell>
          <cell r="AM54">
            <v>0</v>
          </cell>
          <cell r="AN54">
            <v>1</v>
          </cell>
          <cell r="AO54">
            <v>1</v>
          </cell>
          <cell r="AP54">
            <v>2</v>
          </cell>
          <cell r="AQ54">
            <v>2</v>
          </cell>
          <cell r="AR54">
            <v>3</v>
          </cell>
          <cell r="AS54">
            <v>0</v>
          </cell>
          <cell r="AT54">
            <v>3</v>
          </cell>
          <cell r="AU54">
            <v>4</v>
          </cell>
          <cell r="AV54">
            <v>4</v>
          </cell>
          <cell r="AW54">
            <v>0</v>
          </cell>
          <cell r="AX54">
            <v>4</v>
          </cell>
          <cell r="AY54">
            <v>3</v>
          </cell>
          <cell r="AZ54">
            <v>3</v>
          </cell>
          <cell r="BA54">
            <v>0</v>
          </cell>
          <cell r="BB54">
            <v>3</v>
          </cell>
          <cell r="BC54">
            <v>2</v>
          </cell>
          <cell r="BD54">
            <v>2</v>
          </cell>
          <cell r="BH54">
            <v>0</v>
          </cell>
          <cell r="BI54">
            <v>0</v>
          </cell>
          <cell r="BJ54">
            <v>3</v>
          </cell>
          <cell r="BK54">
            <v>3</v>
          </cell>
          <cell r="BL54">
            <v>3</v>
          </cell>
          <cell r="BP54">
            <v>0</v>
          </cell>
          <cell r="BQ54">
            <v>0</v>
          </cell>
          <cell r="BR54">
            <v>1</v>
          </cell>
          <cell r="BS54">
            <v>2</v>
          </cell>
          <cell r="BT54">
            <v>2</v>
          </cell>
          <cell r="BU54">
            <v>3</v>
          </cell>
          <cell r="BV54">
            <v>3</v>
          </cell>
          <cell r="BW54">
            <v>0</v>
          </cell>
          <cell r="CJ54">
            <v>0</v>
          </cell>
          <cell r="CN54">
            <v>0</v>
          </cell>
          <cell r="CR54">
            <v>0</v>
          </cell>
          <cell r="CS54">
            <v>1</v>
          </cell>
          <cell r="CT54">
            <v>1</v>
          </cell>
          <cell r="CU54">
            <v>1</v>
          </cell>
        </row>
        <row r="55">
          <cell r="C55">
            <v>44</v>
          </cell>
          <cell r="D55" t="str">
            <v>Michael Luff</v>
          </cell>
          <cell r="E55" t="str">
            <v>Blue Storm</v>
          </cell>
          <cell r="F55">
            <v>30</v>
          </cell>
          <cell r="G55">
            <v>7</v>
          </cell>
          <cell r="H55">
            <v>7</v>
          </cell>
          <cell r="I55">
            <v>6</v>
          </cell>
          <cell r="J55">
            <v>20</v>
          </cell>
          <cell r="K55">
            <v>1</v>
          </cell>
          <cell r="L55">
            <v>1</v>
          </cell>
          <cell r="O55">
            <v>1</v>
          </cell>
          <cell r="Q55">
            <v>12</v>
          </cell>
          <cell r="R55">
            <v>16</v>
          </cell>
          <cell r="S55">
            <v>2</v>
          </cell>
          <cell r="T55">
            <v>0.43333333333333335</v>
          </cell>
          <cell r="U55">
            <v>113</v>
          </cell>
          <cell r="V55">
            <v>130</v>
          </cell>
          <cell r="W55">
            <v>-17</v>
          </cell>
          <cell r="X55">
            <v>0.66666666666666663</v>
          </cell>
          <cell r="AK55">
            <v>1</v>
          </cell>
          <cell r="AL55">
            <v>4</v>
          </cell>
          <cell r="AM55">
            <v>1</v>
          </cell>
          <cell r="AN55">
            <v>2</v>
          </cell>
          <cell r="AO55">
            <v>0</v>
          </cell>
          <cell r="AP55">
            <v>2</v>
          </cell>
          <cell r="AQ55">
            <v>1</v>
          </cell>
          <cell r="AR55">
            <v>1</v>
          </cell>
          <cell r="AS55">
            <v>1</v>
          </cell>
          <cell r="AT55">
            <v>5</v>
          </cell>
          <cell r="AU55">
            <v>2</v>
          </cell>
          <cell r="AV55">
            <v>3</v>
          </cell>
          <cell r="AW55">
            <v>1</v>
          </cell>
          <cell r="AX55">
            <v>6</v>
          </cell>
          <cell r="AY55">
            <v>3</v>
          </cell>
          <cell r="AZ55">
            <v>4</v>
          </cell>
          <cell r="BA55">
            <v>2</v>
          </cell>
          <cell r="BB55">
            <v>4</v>
          </cell>
          <cell r="BC55">
            <v>2</v>
          </cell>
          <cell r="BD55">
            <v>4</v>
          </cell>
          <cell r="BH55">
            <v>0</v>
          </cell>
          <cell r="BI55">
            <v>0</v>
          </cell>
          <cell r="BJ55">
            <v>3</v>
          </cell>
          <cell r="BK55">
            <v>0</v>
          </cell>
          <cell r="BL55">
            <v>0</v>
          </cell>
          <cell r="BP55">
            <v>0</v>
          </cell>
          <cell r="BQ55">
            <v>0</v>
          </cell>
          <cell r="BR55">
            <v>1</v>
          </cell>
          <cell r="BS55">
            <v>0</v>
          </cell>
          <cell r="BT55">
            <v>0</v>
          </cell>
          <cell r="BU55">
            <v>2</v>
          </cell>
          <cell r="BV55">
            <v>4</v>
          </cell>
          <cell r="BW55">
            <v>2</v>
          </cell>
          <cell r="CJ55">
            <v>0</v>
          </cell>
          <cell r="CK55">
            <v>0</v>
          </cell>
          <cell r="CL55">
            <v>1</v>
          </cell>
          <cell r="CM55">
            <v>2</v>
          </cell>
          <cell r="CN55">
            <v>2</v>
          </cell>
          <cell r="CR55">
            <v>0</v>
          </cell>
        </row>
        <row r="56">
          <cell r="C56">
            <v>78</v>
          </cell>
          <cell r="D56" t="str">
            <v>Rene Pitre</v>
          </cell>
          <cell r="E56" t="str">
            <v>Retribution</v>
          </cell>
          <cell r="F56">
            <v>33</v>
          </cell>
          <cell r="G56">
            <v>7</v>
          </cell>
          <cell r="H56">
            <v>6</v>
          </cell>
          <cell r="I56">
            <v>6</v>
          </cell>
          <cell r="J56">
            <v>19</v>
          </cell>
          <cell r="K56">
            <v>1</v>
          </cell>
          <cell r="L56">
            <v>1</v>
          </cell>
          <cell r="O56">
            <v>1</v>
          </cell>
          <cell r="Q56">
            <v>23</v>
          </cell>
          <cell r="R56">
            <v>7</v>
          </cell>
          <cell r="S56">
            <v>3</v>
          </cell>
          <cell r="T56">
            <v>0.74242424242424243</v>
          </cell>
          <cell r="U56">
            <v>177</v>
          </cell>
          <cell r="V56">
            <v>115</v>
          </cell>
          <cell r="W56">
            <v>62</v>
          </cell>
          <cell r="X56">
            <v>0.5757575757575758</v>
          </cell>
          <cell r="AK56">
            <v>1</v>
          </cell>
          <cell r="AL56">
            <v>2</v>
          </cell>
          <cell r="AM56">
            <v>2</v>
          </cell>
          <cell r="AN56">
            <v>3</v>
          </cell>
          <cell r="AO56">
            <v>0</v>
          </cell>
          <cell r="AP56">
            <v>4</v>
          </cell>
          <cell r="AQ56">
            <v>2</v>
          </cell>
          <cell r="AR56">
            <v>2</v>
          </cell>
          <cell r="AS56">
            <v>0</v>
          </cell>
          <cell r="AT56">
            <v>5</v>
          </cell>
          <cell r="AU56">
            <v>2</v>
          </cell>
          <cell r="AV56">
            <v>2</v>
          </cell>
          <cell r="AZ56">
            <v>0</v>
          </cell>
          <cell r="BA56">
            <v>1</v>
          </cell>
          <cell r="BB56">
            <v>5</v>
          </cell>
          <cell r="BC56">
            <v>1</v>
          </cell>
          <cell r="BD56">
            <v>2</v>
          </cell>
          <cell r="BH56">
            <v>0</v>
          </cell>
          <cell r="BI56">
            <v>0</v>
          </cell>
          <cell r="BJ56">
            <v>5</v>
          </cell>
          <cell r="BK56">
            <v>1</v>
          </cell>
          <cell r="BL56">
            <v>1</v>
          </cell>
          <cell r="BM56">
            <v>4</v>
          </cell>
          <cell r="BN56">
            <v>6</v>
          </cell>
          <cell r="BO56">
            <v>2</v>
          </cell>
          <cell r="BP56">
            <v>6</v>
          </cell>
          <cell r="BQ56">
            <v>1</v>
          </cell>
          <cell r="BR56">
            <v>4</v>
          </cell>
          <cell r="BS56">
            <v>1</v>
          </cell>
          <cell r="BT56">
            <v>2</v>
          </cell>
          <cell r="CJ56">
            <v>0</v>
          </cell>
          <cell r="CK56">
            <v>0</v>
          </cell>
          <cell r="CL56">
            <v>1</v>
          </cell>
          <cell r="CM56">
            <v>0</v>
          </cell>
          <cell r="CN56">
            <v>0</v>
          </cell>
          <cell r="CR56">
            <v>0</v>
          </cell>
        </row>
        <row r="57">
          <cell r="C57">
            <v>56</v>
          </cell>
          <cell r="D57" t="str">
            <v>Josh Sewell</v>
          </cell>
          <cell r="E57" t="str">
            <v>Golden Panthers</v>
          </cell>
          <cell r="F57">
            <v>23</v>
          </cell>
          <cell r="G57">
            <v>9</v>
          </cell>
          <cell r="H57">
            <v>5</v>
          </cell>
          <cell r="I57">
            <v>2</v>
          </cell>
          <cell r="J57">
            <v>16</v>
          </cell>
          <cell r="L57">
            <v>1</v>
          </cell>
          <cell r="O57">
            <v>2</v>
          </cell>
          <cell r="Q57">
            <v>8</v>
          </cell>
          <cell r="R57">
            <v>13</v>
          </cell>
          <cell r="S57">
            <v>2</v>
          </cell>
          <cell r="T57">
            <v>0.39130434782608697</v>
          </cell>
          <cell r="U57">
            <v>94</v>
          </cell>
          <cell r="V57">
            <v>100</v>
          </cell>
          <cell r="W57">
            <v>-6</v>
          </cell>
          <cell r="X57">
            <v>0.69565217391304346</v>
          </cell>
          <cell r="AN57">
            <v>0</v>
          </cell>
          <cell r="AR57">
            <v>0</v>
          </cell>
          <cell r="AS57">
            <v>1</v>
          </cell>
          <cell r="AT57">
            <v>4</v>
          </cell>
          <cell r="AU57">
            <v>0</v>
          </cell>
          <cell r="AV57">
            <v>1</v>
          </cell>
          <cell r="AW57">
            <v>1</v>
          </cell>
          <cell r="AX57">
            <v>4</v>
          </cell>
          <cell r="AY57">
            <v>0</v>
          </cell>
          <cell r="AZ57">
            <v>1</v>
          </cell>
          <cell r="BA57">
            <v>1</v>
          </cell>
          <cell r="BB57">
            <v>3</v>
          </cell>
          <cell r="BC57">
            <v>0</v>
          </cell>
          <cell r="BD57">
            <v>1</v>
          </cell>
          <cell r="BH57">
            <v>0</v>
          </cell>
          <cell r="BI57">
            <v>1</v>
          </cell>
          <cell r="BJ57">
            <v>1</v>
          </cell>
          <cell r="BK57">
            <v>0</v>
          </cell>
          <cell r="BL57">
            <v>1</v>
          </cell>
          <cell r="BM57">
            <v>1</v>
          </cell>
          <cell r="BN57">
            <v>4</v>
          </cell>
          <cell r="BO57">
            <v>3</v>
          </cell>
          <cell r="BP57">
            <v>4</v>
          </cell>
          <cell r="BQ57">
            <v>0</v>
          </cell>
          <cell r="BR57">
            <v>1</v>
          </cell>
          <cell r="BS57">
            <v>0</v>
          </cell>
          <cell r="BT57">
            <v>0</v>
          </cell>
          <cell r="BU57">
            <v>2</v>
          </cell>
          <cell r="BV57">
            <v>3</v>
          </cell>
          <cell r="BW57">
            <v>1</v>
          </cell>
          <cell r="BY57">
            <v>1</v>
          </cell>
          <cell r="BZ57">
            <v>1</v>
          </cell>
          <cell r="CA57">
            <v>1</v>
          </cell>
          <cell r="CJ57">
            <v>0</v>
          </cell>
          <cell r="CK57">
            <v>0</v>
          </cell>
          <cell r="CL57">
            <v>1</v>
          </cell>
          <cell r="CM57">
            <v>2</v>
          </cell>
          <cell r="CN57">
            <v>2</v>
          </cell>
          <cell r="CO57">
            <v>1</v>
          </cell>
          <cell r="CP57">
            <v>1</v>
          </cell>
          <cell r="CQ57">
            <v>0</v>
          </cell>
          <cell r="CR57">
            <v>1</v>
          </cell>
        </row>
        <row r="58">
          <cell r="C58">
            <v>45</v>
          </cell>
          <cell r="D58" t="str">
            <v>Mike Clarke</v>
          </cell>
          <cell r="E58" t="str">
            <v>Blue Storm</v>
          </cell>
          <cell r="F58">
            <v>12</v>
          </cell>
          <cell r="G58">
            <v>8</v>
          </cell>
          <cell r="H58">
            <v>5</v>
          </cell>
          <cell r="I58">
            <v>2</v>
          </cell>
          <cell r="J58">
            <v>15</v>
          </cell>
          <cell r="Q58">
            <v>4</v>
          </cell>
          <cell r="R58">
            <v>8</v>
          </cell>
          <cell r="T58">
            <v>0.33333333333333331</v>
          </cell>
          <cell r="U58">
            <v>45</v>
          </cell>
          <cell r="V58">
            <v>60</v>
          </cell>
          <cell r="W58">
            <v>-15</v>
          </cell>
          <cell r="X58">
            <v>1.25</v>
          </cell>
          <cell r="AK58">
            <v>0</v>
          </cell>
          <cell r="AL58">
            <v>2</v>
          </cell>
          <cell r="AM58">
            <v>0</v>
          </cell>
          <cell r="AN58">
            <v>0</v>
          </cell>
          <cell r="AO58">
            <v>1</v>
          </cell>
          <cell r="AP58">
            <v>1</v>
          </cell>
          <cell r="AQ58">
            <v>1</v>
          </cell>
          <cell r="AR58">
            <v>2</v>
          </cell>
          <cell r="AS58">
            <v>2</v>
          </cell>
          <cell r="AT58">
            <v>2</v>
          </cell>
          <cell r="AU58">
            <v>1</v>
          </cell>
          <cell r="AV58">
            <v>3</v>
          </cell>
          <cell r="AW58">
            <v>2</v>
          </cell>
          <cell r="AX58">
            <v>1</v>
          </cell>
          <cell r="AY58">
            <v>0</v>
          </cell>
          <cell r="AZ58">
            <v>2</v>
          </cell>
          <cell r="BA58">
            <v>2</v>
          </cell>
          <cell r="BB58">
            <v>1</v>
          </cell>
          <cell r="BC58">
            <v>1</v>
          </cell>
          <cell r="BD58">
            <v>3</v>
          </cell>
          <cell r="BH58">
            <v>0</v>
          </cell>
          <cell r="BI58">
            <v>0</v>
          </cell>
          <cell r="BJ58">
            <v>2</v>
          </cell>
          <cell r="BK58">
            <v>2</v>
          </cell>
          <cell r="BL58">
            <v>2</v>
          </cell>
          <cell r="BP58">
            <v>0</v>
          </cell>
          <cell r="BQ58">
            <v>0</v>
          </cell>
          <cell r="BR58">
            <v>1</v>
          </cell>
          <cell r="BS58">
            <v>0</v>
          </cell>
          <cell r="BT58">
            <v>0</v>
          </cell>
          <cell r="BU58">
            <v>1</v>
          </cell>
          <cell r="BV58">
            <v>2</v>
          </cell>
          <cell r="BW58">
            <v>2</v>
          </cell>
          <cell r="CJ58">
            <v>0</v>
          </cell>
          <cell r="CN58">
            <v>0</v>
          </cell>
          <cell r="CR58">
            <v>0</v>
          </cell>
        </row>
        <row r="59">
          <cell r="C59">
            <v>32</v>
          </cell>
          <cell r="D59" t="str">
            <v>Ben Warren</v>
          </cell>
          <cell r="E59" t="str">
            <v>Purple Heys</v>
          </cell>
          <cell r="F59">
            <v>26</v>
          </cell>
          <cell r="G59">
            <v>3</v>
          </cell>
          <cell r="H59">
            <v>3</v>
          </cell>
          <cell r="I59">
            <v>7</v>
          </cell>
          <cell r="J59">
            <v>13</v>
          </cell>
          <cell r="Q59">
            <v>16</v>
          </cell>
          <cell r="R59">
            <v>5</v>
          </cell>
          <cell r="S59">
            <v>5</v>
          </cell>
          <cell r="T59">
            <v>0.71153846153846156</v>
          </cell>
          <cell r="U59">
            <v>125</v>
          </cell>
          <cell r="V59">
            <v>84</v>
          </cell>
          <cell r="W59">
            <v>41</v>
          </cell>
          <cell r="X59">
            <v>0.5</v>
          </cell>
          <cell r="AN59">
            <v>0</v>
          </cell>
          <cell r="AO59">
            <v>1</v>
          </cell>
          <cell r="AP59">
            <v>4</v>
          </cell>
          <cell r="AQ59">
            <v>2</v>
          </cell>
          <cell r="AR59">
            <v>3</v>
          </cell>
          <cell r="AS59">
            <v>0</v>
          </cell>
          <cell r="AT59">
            <v>4</v>
          </cell>
          <cell r="AU59">
            <v>1</v>
          </cell>
          <cell r="AV59">
            <v>1</v>
          </cell>
          <cell r="AW59">
            <v>0</v>
          </cell>
          <cell r="AX59">
            <v>4</v>
          </cell>
          <cell r="AY59">
            <v>2</v>
          </cell>
          <cell r="AZ59">
            <v>2</v>
          </cell>
          <cell r="BA59">
            <v>2</v>
          </cell>
          <cell r="BB59">
            <v>4</v>
          </cell>
          <cell r="BC59">
            <v>0</v>
          </cell>
          <cell r="BD59">
            <v>2</v>
          </cell>
          <cell r="BH59">
            <v>0</v>
          </cell>
          <cell r="BL59">
            <v>0</v>
          </cell>
          <cell r="BM59">
            <v>0</v>
          </cell>
          <cell r="BN59">
            <v>3</v>
          </cell>
          <cell r="BO59">
            <v>1</v>
          </cell>
          <cell r="BP59">
            <v>1</v>
          </cell>
          <cell r="BQ59">
            <v>0</v>
          </cell>
          <cell r="BR59">
            <v>2</v>
          </cell>
          <cell r="BS59">
            <v>1</v>
          </cell>
          <cell r="BT59">
            <v>1</v>
          </cell>
          <cell r="BU59">
            <v>0</v>
          </cell>
          <cell r="BV59">
            <v>1</v>
          </cell>
          <cell r="BW59">
            <v>0</v>
          </cell>
          <cell r="CC59">
            <v>0</v>
          </cell>
          <cell r="CD59">
            <v>1</v>
          </cell>
          <cell r="CE59">
            <v>0</v>
          </cell>
          <cell r="CG59">
            <v>0</v>
          </cell>
          <cell r="CH59">
            <v>1</v>
          </cell>
          <cell r="CI59">
            <v>2</v>
          </cell>
          <cell r="CJ59">
            <v>2</v>
          </cell>
          <cell r="CN59">
            <v>0</v>
          </cell>
          <cell r="CR59">
            <v>0</v>
          </cell>
        </row>
        <row r="60">
          <cell r="C60">
            <v>42</v>
          </cell>
          <cell r="D60" t="str">
            <v>Garrett Ramey</v>
          </cell>
          <cell r="E60" t="str">
            <v>Blue Storm</v>
          </cell>
          <cell r="F60">
            <v>14</v>
          </cell>
          <cell r="G60">
            <v>6</v>
          </cell>
          <cell r="H60">
            <v>4</v>
          </cell>
          <cell r="I60">
            <v>1</v>
          </cell>
          <cell r="J60">
            <v>11</v>
          </cell>
          <cell r="L60">
            <v>1</v>
          </cell>
          <cell r="M60">
            <v>1</v>
          </cell>
          <cell r="Q60">
            <v>4</v>
          </cell>
          <cell r="R60">
            <v>9</v>
          </cell>
          <cell r="S60">
            <v>1</v>
          </cell>
          <cell r="T60">
            <v>0.32142857142857145</v>
          </cell>
          <cell r="U60">
            <v>53</v>
          </cell>
          <cell r="V60">
            <v>74</v>
          </cell>
          <cell r="W60">
            <v>-21</v>
          </cell>
          <cell r="X60">
            <v>0.7857142857142857</v>
          </cell>
          <cell r="AK60">
            <v>1</v>
          </cell>
          <cell r="AL60">
            <v>2</v>
          </cell>
          <cell r="AM60">
            <v>0</v>
          </cell>
          <cell r="AN60">
            <v>1</v>
          </cell>
          <cell r="AO60">
            <v>1</v>
          </cell>
          <cell r="AP60">
            <v>1</v>
          </cell>
          <cell r="AQ60">
            <v>1</v>
          </cell>
          <cell r="AR60">
            <v>2</v>
          </cell>
          <cell r="AS60">
            <v>1</v>
          </cell>
          <cell r="AT60">
            <v>3</v>
          </cell>
          <cell r="AU60">
            <v>1</v>
          </cell>
          <cell r="AV60">
            <v>2</v>
          </cell>
          <cell r="AW60">
            <v>1</v>
          </cell>
          <cell r="AX60">
            <v>3</v>
          </cell>
          <cell r="AY60">
            <v>2</v>
          </cell>
          <cell r="AZ60">
            <v>3</v>
          </cell>
          <cell r="BA60">
            <v>2</v>
          </cell>
          <cell r="BB60">
            <v>3</v>
          </cell>
          <cell r="BC60">
            <v>0</v>
          </cell>
          <cell r="BD60">
            <v>2</v>
          </cell>
          <cell r="BH60">
            <v>0</v>
          </cell>
          <cell r="BI60">
            <v>0</v>
          </cell>
          <cell r="BJ60">
            <v>1</v>
          </cell>
          <cell r="BK60">
            <v>0</v>
          </cell>
          <cell r="BL60">
            <v>0</v>
          </cell>
          <cell r="BP60">
            <v>0</v>
          </cell>
          <cell r="BT60">
            <v>0</v>
          </cell>
          <cell r="BU60">
            <v>0</v>
          </cell>
          <cell r="BV60">
            <v>1</v>
          </cell>
          <cell r="BW60">
            <v>1</v>
          </cell>
          <cell r="CJ60">
            <v>0</v>
          </cell>
          <cell r="CN60">
            <v>0</v>
          </cell>
          <cell r="CR60">
            <v>0</v>
          </cell>
        </row>
        <row r="61">
          <cell r="C61">
            <v>85</v>
          </cell>
          <cell r="D61" t="str">
            <v>Ray Basque</v>
          </cell>
          <cell r="E61" t="str">
            <v>The Green Machine</v>
          </cell>
          <cell r="F61">
            <v>30</v>
          </cell>
          <cell r="G61">
            <v>3</v>
          </cell>
          <cell r="H61">
            <v>4</v>
          </cell>
          <cell r="I61">
            <v>3</v>
          </cell>
          <cell r="J61">
            <v>10</v>
          </cell>
          <cell r="L61">
            <v>1</v>
          </cell>
          <cell r="Q61">
            <v>6</v>
          </cell>
          <cell r="R61">
            <v>23</v>
          </cell>
          <cell r="S61">
            <v>1</v>
          </cell>
          <cell r="T61">
            <v>0.21666666666666667</v>
          </cell>
          <cell r="U61">
            <v>98</v>
          </cell>
          <cell r="V61">
            <v>153</v>
          </cell>
          <cell r="W61">
            <v>-55</v>
          </cell>
          <cell r="X61">
            <v>0.33333333333333331</v>
          </cell>
          <cell r="AK61">
            <v>0</v>
          </cell>
          <cell r="AL61">
            <v>2</v>
          </cell>
          <cell r="AM61">
            <v>0</v>
          </cell>
          <cell r="AN61">
            <v>0</v>
          </cell>
          <cell r="AO61">
            <v>1</v>
          </cell>
          <cell r="AP61">
            <v>3</v>
          </cell>
          <cell r="AQ61">
            <v>2</v>
          </cell>
          <cell r="AR61">
            <v>3</v>
          </cell>
          <cell r="AS61">
            <v>1</v>
          </cell>
          <cell r="AT61">
            <v>5</v>
          </cell>
          <cell r="AU61">
            <v>1</v>
          </cell>
          <cell r="AV61">
            <v>2</v>
          </cell>
          <cell r="AW61">
            <v>0</v>
          </cell>
          <cell r="AX61">
            <v>4</v>
          </cell>
          <cell r="AY61">
            <v>1</v>
          </cell>
          <cell r="AZ61">
            <v>1</v>
          </cell>
          <cell r="BD61">
            <v>0</v>
          </cell>
          <cell r="BH61">
            <v>0</v>
          </cell>
          <cell r="BI61">
            <v>0</v>
          </cell>
          <cell r="BJ61">
            <v>4</v>
          </cell>
          <cell r="BK61">
            <v>0</v>
          </cell>
          <cell r="BL61">
            <v>0</v>
          </cell>
          <cell r="BM61">
            <v>0</v>
          </cell>
          <cell r="BN61">
            <v>4</v>
          </cell>
          <cell r="BO61">
            <v>1</v>
          </cell>
          <cell r="BP61">
            <v>1</v>
          </cell>
          <cell r="BQ61">
            <v>0</v>
          </cell>
          <cell r="BR61">
            <v>4</v>
          </cell>
          <cell r="BS61">
            <v>0</v>
          </cell>
          <cell r="BT61">
            <v>0</v>
          </cell>
          <cell r="BU61">
            <v>0</v>
          </cell>
          <cell r="BV61">
            <v>3</v>
          </cell>
          <cell r="BW61">
            <v>0</v>
          </cell>
          <cell r="BY61">
            <v>1</v>
          </cell>
          <cell r="BZ61">
            <v>1</v>
          </cell>
          <cell r="CA61">
            <v>2</v>
          </cell>
          <cell r="CJ61">
            <v>0</v>
          </cell>
          <cell r="CN61">
            <v>0</v>
          </cell>
          <cell r="CR61">
            <v>0</v>
          </cell>
          <cell r="CS61">
            <v>0</v>
          </cell>
          <cell r="CT61">
            <v>1</v>
          </cell>
          <cell r="CU61">
            <v>0</v>
          </cell>
        </row>
        <row r="62">
          <cell r="C62">
            <v>16</v>
          </cell>
          <cell r="D62" t="str">
            <v>Mike Wood</v>
          </cell>
          <cell r="E62" t="str">
            <v>White Lightning</v>
          </cell>
          <cell r="F62">
            <v>19</v>
          </cell>
          <cell r="G62">
            <v>4</v>
          </cell>
          <cell r="H62">
            <v>3</v>
          </cell>
          <cell r="I62">
            <v>2</v>
          </cell>
          <cell r="J62">
            <v>9</v>
          </cell>
          <cell r="Q62">
            <v>3</v>
          </cell>
          <cell r="R62">
            <v>14</v>
          </cell>
          <cell r="S62">
            <v>2</v>
          </cell>
          <cell r="T62">
            <v>0.21052631578947367</v>
          </cell>
          <cell r="U62">
            <v>60</v>
          </cell>
          <cell r="V62">
            <v>103</v>
          </cell>
          <cell r="W62">
            <v>-43</v>
          </cell>
          <cell r="X62">
            <v>0.47368421052631576</v>
          </cell>
          <cell r="AK62">
            <v>2</v>
          </cell>
          <cell r="AL62">
            <v>3</v>
          </cell>
          <cell r="AM62">
            <v>0</v>
          </cell>
          <cell r="AN62">
            <v>2</v>
          </cell>
          <cell r="AR62">
            <v>0</v>
          </cell>
          <cell r="AS62">
            <v>0</v>
          </cell>
          <cell r="AT62">
            <v>1</v>
          </cell>
          <cell r="AU62">
            <v>0</v>
          </cell>
          <cell r="AV62">
            <v>0</v>
          </cell>
          <cell r="AW62">
            <v>0</v>
          </cell>
          <cell r="AX62">
            <v>2</v>
          </cell>
          <cell r="AY62">
            <v>1</v>
          </cell>
          <cell r="AZ62">
            <v>1</v>
          </cell>
          <cell r="BA62">
            <v>0</v>
          </cell>
          <cell r="BB62">
            <v>3</v>
          </cell>
          <cell r="BC62">
            <v>1</v>
          </cell>
          <cell r="BD62">
            <v>1</v>
          </cell>
          <cell r="BH62">
            <v>0</v>
          </cell>
          <cell r="BI62">
            <v>0</v>
          </cell>
          <cell r="BJ62">
            <v>3</v>
          </cell>
          <cell r="BK62">
            <v>0</v>
          </cell>
          <cell r="BL62">
            <v>0</v>
          </cell>
          <cell r="BM62">
            <v>2</v>
          </cell>
          <cell r="BN62">
            <v>4</v>
          </cell>
          <cell r="BO62">
            <v>1</v>
          </cell>
          <cell r="BP62">
            <v>3</v>
          </cell>
          <cell r="BQ62">
            <v>0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1</v>
          </cell>
          <cell r="BW62">
            <v>1</v>
          </cell>
          <cell r="CJ62">
            <v>0</v>
          </cell>
          <cell r="CN62">
            <v>0</v>
          </cell>
          <cell r="CR62">
            <v>0</v>
          </cell>
        </row>
        <row r="63">
          <cell r="C63">
            <v>62</v>
          </cell>
          <cell r="D63" t="str">
            <v>Cole Tweedy</v>
          </cell>
          <cell r="E63" t="str">
            <v>Red Light District</v>
          </cell>
          <cell r="F63">
            <v>5</v>
          </cell>
          <cell r="G63">
            <v>2</v>
          </cell>
          <cell r="H63">
            <v>0</v>
          </cell>
          <cell r="I63">
            <v>0</v>
          </cell>
          <cell r="J63">
            <v>2</v>
          </cell>
          <cell r="O63">
            <v>1</v>
          </cell>
          <cell r="Q63">
            <v>2</v>
          </cell>
          <cell r="R63">
            <v>3</v>
          </cell>
          <cell r="T63">
            <v>0.4</v>
          </cell>
          <cell r="U63">
            <v>22</v>
          </cell>
          <cell r="V63">
            <v>32</v>
          </cell>
          <cell r="W63">
            <v>-10</v>
          </cell>
          <cell r="X63">
            <v>0.4</v>
          </cell>
          <cell r="AN63">
            <v>0</v>
          </cell>
          <cell r="AR63">
            <v>0</v>
          </cell>
          <cell r="AV63">
            <v>0</v>
          </cell>
          <cell r="AW63">
            <v>0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1</v>
          </cell>
          <cell r="BC63">
            <v>0</v>
          </cell>
          <cell r="BD63">
            <v>0</v>
          </cell>
          <cell r="BH63">
            <v>0</v>
          </cell>
          <cell r="BI63">
            <v>1</v>
          </cell>
          <cell r="BJ63">
            <v>2</v>
          </cell>
          <cell r="BK63">
            <v>0</v>
          </cell>
          <cell r="BL63">
            <v>1</v>
          </cell>
          <cell r="BP63">
            <v>0</v>
          </cell>
          <cell r="BQ63">
            <v>1</v>
          </cell>
          <cell r="BR63">
            <v>1</v>
          </cell>
          <cell r="BS63">
            <v>0</v>
          </cell>
          <cell r="BT63">
            <v>1</v>
          </cell>
          <cell r="CJ63">
            <v>0</v>
          </cell>
          <cell r="CN63">
            <v>0</v>
          </cell>
          <cell r="CR63">
            <v>0</v>
          </cell>
        </row>
        <row r="64">
          <cell r="C64">
            <v>87</v>
          </cell>
          <cell r="D64" t="str">
            <v>Scott Praught</v>
          </cell>
          <cell r="E64" t="str">
            <v>The Green Machine</v>
          </cell>
          <cell r="F64">
            <v>6</v>
          </cell>
          <cell r="G64">
            <v>1</v>
          </cell>
          <cell r="H64">
            <v>0</v>
          </cell>
          <cell r="I64">
            <v>1</v>
          </cell>
          <cell r="J64">
            <v>2</v>
          </cell>
          <cell r="Q64">
            <v>1</v>
          </cell>
          <cell r="R64">
            <v>5</v>
          </cell>
          <cell r="T64">
            <v>0.16666666666666666</v>
          </cell>
          <cell r="U64">
            <v>20</v>
          </cell>
          <cell r="V64">
            <v>27</v>
          </cell>
          <cell r="W64">
            <v>-7</v>
          </cell>
          <cell r="X64">
            <v>0.33333333333333331</v>
          </cell>
          <cell r="AN64">
            <v>0</v>
          </cell>
          <cell r="AR64">
            <v>0</v>
          </cell>
          <cell r="AV64">
            <v>0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D64">
            <v>0</v>
          </cell>
          <cell r="BH64">
            <v>0</v>
          </cell>
          <cell r="BI64">
            <v>0</v>
          </cell>
          <cell r="BJ64">
            <v>1</v>
          </cell>
          <cell r="BK64">
            <v>0</v>
          </cell>
          <cell r="BL64">
            <v>0</v>
          </cell>
          <cell r="BM64">
            <v>0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2</v>
          </cell>
          <cell r="BS64">
            <v>0</v>
          </cell>
          <cell r="BT64">
            <v>1</v>
          </cell>
          <cell r="BU64">
            <v>0</v>
          </cell>
          <cell r="BV64">
            <v>1</v>
          </cell>
          <cell r="BW64">
            <v>1</v>
          </cell>
          <cell r="CJ64">
            <v>0</v>
          </cell>
          <cell r="CN64">
            <v>0</v>
          </cell>
          <cell r="CR64">
            <v>0</v>
          </cell>
        </row>
        <row r="65">
          <cell r="C65">
            <v>65</v>
          </cell>
          <cell r="D65" t="str">
            <v>Matt Davis</v>
          </cell>
          <cell r="E65" t="str">
            <v>Red Light District</v>
          </cell>
          <cell r="F65">
            <v>7</v>
          </cell>
          <cell r="G65">
            <v>0</v>
          </cell>
          <cell r="H65">
            <v>1</v>
          </cell>
          <cell r="I65">
            <v>1</v>
          </cell>
          <cell r="J65">
            <v>2</v>
          </cell>
          <cell r="Q65">
            <v>2</v>
          </cell>
          <cell r="R65">
            <v>4</v>
          </cell>
          <cell r="S65">
            <v>1</v>
          </cell>
          <cell r="T65">
            <v>0.35714285714285715</v>
          </cell>
          <cell r="U65">
            <v>31</v>
          </cell>
          <cell r="V65">
            <v>38</v>
          </cell>
          <cell r="W65">
            <v>-7</v>
          </cell>
          <cell r="X65">
            <v>0.2857142857142857</v>
          </cell>
          <cell r="AN65">
            <v>0</v>
          </cell>
          <cell r="AO65">
            <v>0</v>
          </cell>
          <cell r="AP65">
            <v>1</v>
          </cell>
          <cell r="AQ65">
            <v>1</v>
          </cell>
          <cell r="AR65">
            <v>1</v>
          </cell>
          <cell r="AS65">
            <v>0</v>
          </cell>
          <cell r="AT65">
            <v>1</v>
          </cell>
          <cell r="AU65">
            <v>0</v>
          </cell>
          <cell r="AV65">
            <v>0</v>
          </cell>
          <cell r="AW65">
            <v>0</v>
          </cell>
          <cell r="AX65">
            <v>2</v>
          </cell>
          <cell r="AY65">
            <v>0</v>
          </cell>
          <cell r="AZ65">
            <v>0</v>
          </cell>
          <cell r="BA65">
            <v>0</v>
          </cell>
          <cell r="BB65">
            <v>1</v>
          </cell>
          <cell r="BC65">
            <v>0</v>
          </cell>
          <cell r="BD65">
            <v>0</v>
          </cell>
          <cell r="BH65">
            <v>0</v>
          </cell>
          <cell r="BI65">
            <v>0</v>
          </cell>
          <cell r="BJ65">
            <v>1</v>
          </cell>
          <cell r="BK65">
            <v>0</v>
          </cell>
          <cell r="BL65">
            <v>0</v>
          </cell>
          <cell r="BP65">
            <v>0</v>
          </cell>
          <cell r="BQ65">
            <v>0</v>
          </cell>
          <cell r="BR65">
            <v>1</v>
          </cell>
          <cell r="BS65">
            <v>1</v>
          </cell>
          <cell r="BT65">
            <v>1</v>
          </cell>
          <cell r="CJ65">
            <v>0</v>
          </cell>
          <cell r="CN65">
            <v>0</v>
          </cell>
          <cell r="CR65">
            <v>0</v>
          </cell>
        </row>
        <row r="66">
          <cell r="C66">
            <v>19</v>
          </cell>
          <cell r="D66" t="str">
            <v>Jeff King *Retired</v>
          </cell>
          <cell r="E66" t="str">
            <v>White Lightning</v>
          </cell>
          <cell r="F66">
            <v>7</v>
          </cell>
          <cell r="G66">
            <v>1</v>
          </cell>
          <cell r="H66">
            <v>0</v>
          </cell>
          <cell r="I66">
            <v>0</v>
          </cell>
          <cell r="J66">
            <v>1</v>
          </cell>
          <cell r="R66">
            <v>5</v>
          </cell>
          <cell r="S66">
            <v>2</v>
          </cell>
          <cell r="T66">
            <v>0.14285714285714285</v>
          </cell>
          <cell r="U66">
            <v>19</v>
          </cell>
          <cell r="V66">
            <v>36</v>
          </cell>
          <cell r="W66">
            <v>-17</v>
          </cell>
          <cell r="X66">
            <v>0.14285714285714285</v>
          </cell>
          <cell r="AN66">
            <v>0</v>
          </cell>
          <cell r="AR66">
            <v>0</v>
          </cell>
          <cell r="AS66">
            <v>0</v>
          </cell>
          <cell r="AT66">
            <v>1</v>
          </cell>
          <cell r="AU66">
            <v>0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2</v>
          </cell>
          <cell r="BC66">
            <v>0</v>
          </cell>
          <cell r="BD66">
            <v>0</v>
          </cell>
          <cell r="BH66">
            <v>0</v>
          </cell>
          <cell r="BI66">
            <v>0</v>
          </cell>
          <cell r="BJ66">
            <v>1</v>
          </cell>
          <cell r="BK66">
            <v>0</v>
          </cell>
          <cell r="BL66">
            <v>0</v>
          </cell>
          <cell r="BM66">
            <v>1</v>
          </cell>
          <cell r="BN66">
            <v>2</v>
          </cell>
          <cell r="BO66">
            <v>0</v>
          </cell>
          <cell r="BP66">
            <v>1</v>
          </cell>
          <cell r="BT66">
            <v>0</v>
          </cell>
          <cell r="CJ66">
            <v>0</v>
          </cell>
          <cell r="CN66">
            <v>0</v>
          </cell>
          <cell r="CR66">
            <v>0</v>
          </cell>
        </row>
        <row r="67">
          <cell r="C67">
            <v>74</v>
          </cell>
          <cell r="D67" t="str">
            <v>Darius Brenton</v>
          </cell>
          <cell r="E67" t="str">
            <v>Retribution</v>
          </cell>
          <cell r="J67">
            <v>0</v>
          </cell>
          <cell r="T67" t="e">
            <v>#DIV/0!</v>
          </cell>
          <cell r="AN67">
            <v>0</v>
          </cell>
          <cell r="AR67">
            <v>0</v>
          </cell>
          <cell r="AV67">
            <v>0</v>
          </cell>
          <cell r="AZ67">
            <v>0</v>
          </cell>
          <cell r="BD67">
            <v>0</v>
          </cell>
          <cell r="BH67">
            <v>0</v>
          </cell>
          <cell r="BL67">
            <v>0</v>
          </cell>
          <cell r="BP67">
            <v>0</v>
          </cell>
          <cell r="BT67">
            <v>0</v>
          </cell>
          <cell r="CJ67">
            <v>0</v>
          </cell>
          <cell r="CN67">
            <v>0</v>
          </cell>
          <cell r="CR67">
            <v>0</v>
          </cell>
        </row>
      </sheetData>
      <sheetData sheetId="33" refreshError="1"/>
      <sheetData sheetId="34">
        <row r="4">
          <cell r="M4">
            <v>1</v>
          </cell>
          <cell r="P4">
            <v>1</v>
          </cell>
          <cell r="Q4">
            <v>1</v>
          </cell>
          <cell r="R4">
            <v>1</v>
          </cell>
          <cell r="S4">
            <v>3</v>
          </cell>
          <cell r="T4">
            <v>1</v>
          </cell>
          <cell r="W4">
            <v>2</v>
          </cell>
          <cell r="AC4">
            <v>3</v>
          </cell>
        </row>
        <row r="6">
          <cell r="I6">
            <v>5</v>
          </cell>
          <cell r="J6">
            <v>1</v>
          </cell>
          <cell r="K6">
            <v>1</v>
          </cell>
          <cell r="L6">
            <v>1</v>
          </cell>
          <cell r="O6">
            <v>5</v>
          </cell>
          <cell r="P6">
            <v>3</v>
          </cell>
          <cell r="Q6">
            <v>5</v>
          </cell>
          <cell r="R6">
            <v>2</v>
          </cell>
          <cell r="S6">
            <v>3</v>
          </cell>
          <cell r="U6">
            <v>1</v>
          </cell>
          <cell r="W6">
            <v>4</v>
          </cell>
          <cell r="X6">
            <v>4</v>
          </cell>
          <cell r="AC6">
            <v>5</v>
          </cell>
        </row>
        <row r="7">
          <cell r="R7">
            <v>1</v>
          </cell>
          <cell r="S7">
            <v>4</v>
          </cell>
          <cell r="W7">
            <v>1</v>
          </cell>
          <cell r="X7">
            <v>1</v>
          </cell>
          <cell r="AC7">
            <v>1</v>
          </cell>
        </row>
        <row r="8">
          <cell r="J8">
            <v>1</v>
          </cell>
          <cell r="M8">
            <v>2</v>
          </cell>
          <cell r="N8">
            <v>1</v>
          </cell>
          <cell r="O8">
            <v>1</v>
          </cell>
          <cell r="S8">
            <v>4</v>
          </cell>
          <cell r="T8">
            <v>1</v>
          </cell>
          <cell r="U8">
            <v>1</v>
          </cell>
          <cell r="W8">
            <v>3</v>
          </cell>
          <cell r="X8">
            <v>3</v>
          </cell>
          <cell r="AC8">
            <v>7</v>
          </cell>
        </row>
        <row r="9">
          <cell r="I9">
            <v>2</v>
          </cell>
          <cell r="K9">
            <v>1</v>
          </cell>
          <cell r="M9">
            <v>4</v>
          </cell>
          <cell r="O9">
            <v>1</v>
          </cell>
          <cell r="P9">
            <v>1</v>
          </cell>
          <cell r="Q9">
            <v>3</v>
          </cell>
          <cell r="R9">
            <v>2</v>
          </cell>
          <cell r="W9">
            <v>7</v>
          </cell>
          <cell r="X9">
            <v>1</v>
          </cell>
          <cell r="Z9">
            <v>1</v>
          </cell>
          <cell r="AC9">
            <v>1</v>
          </cell>
        </row>
        <row r="10">
          <cell r="I10">
            <v>2</v>
          </cell>
          <cell r="AC10">
            <v>1</v>
          </cell>
        </row>
        <row r="11">
          <cell r="I11">
            <v>1</v>
          </cell>
          <cell r="J11">
            <v>1</v>
          </cell>
          <cell r="K11">
            <v>1</v>
          </cell>
          <cell r="M11">
            <v>5</v>
          </cell>
          <cell r="N11">
            <v>1</v>
          </cell>
          <cell r="O11">
            <v>1</v>
          </cell>
          <cell r="Q11">
            <v>1</v>
          </cell>
          <cell r="R11">
            <v>1</v>
          </cell>
          <cell r="T11">
            <v>2</v>
          </cell>
          <cell r="V11">
            <v>1</v>
          </cell>
          <cell r="AC11">
            <v>8</v>
          </cell>
        </row>
        <row r="12">
          <cell r="AC12">
            <v>1</v>
          </cell>
        </row>
        <row r="19">
          <cell r="M19">
            <v>4</v>
          </cell>
          <cell r="N19">
            <v>1</v>
          </cell>
          <cell r="S19">
            <v>1</v>
          </cell>
          <cell r="U19">
            <v>1</v>
          </cell>
          <cell r="V19">
            <v>2</v>
          </cell>
          <cell r="W19">
            <v>5</v>
          </cell>
          <cell r="X19">
            <v>2</v>
          </cell>
          <cell r="AC19">
            <v>3</v>
          </cell>
        </row>
        <row r="21">
          <cell r="I21">
            <v>5</v>
          </cell>
          <cell r="O21">
            <v>2</v>
          </cell>
          <cell r="Q21">
            <v>1</v>
          </cell>
          <cell r="R21">
            <v>1</v>
          </cell>
          <cell r="S21">
            <v>1</v>
          </cell>
          <cell r="V21">
            <v>1</v>
          </cell>
          <cell r="W21">
            <v>1</v>
          </cell>
          <cell r="Y21">
            <v>1</v>
          </cell>
          <cell r="Z21">
            <v>3</v>
          </cell>
          <cell r="AC21">
            <v>2</v>
          </cell>
        </row>
        <row r="22">
          <cell r="I22">
            <v>4</v>
          </cell>
          <cell r="J22">
            <v>2</v>
          </cell>
          <cell r="M22">
            <v>5</v>
          </cell>
          <cell r="N22">
            <v>3</v>
          </cell>
          <cell r="Q22">
            <v>8</v>
          </cell>
          <cell r="R22">
            <v>1</v>
          </cell>
          <cell r="S22">
            <v>4</v>
          </cell>
          <cell r="T22">
            <v>2</v>
          </cell>
          <cell r="W22">
            <v>1</v>
          </cell>
          <cell r="Y22">
            <v>2</v>
          </cell>
          <cell r="Z22">
            <v>3</v>
          </cell>
          <cell r="AC22">
            <v>7</v>
          </cell>
        </row>
        <row r="23">
          <cell r="I23">
            <v>1</v>
          </cell>
          <cell r="J23">
            <v>2</v>
          </cell>
          <cell r="M23">
            <v>1</v>
          </cell>
          <cell r="N23">
            <v>1</v>
          </cell>
          <cell r="O23">
            <v>5</v>
          </cell>
          <cell r="P23">
            <v>1</v>
          </cell>
          <cell r="T23">
            <v>1</v>
          </cell>
          <cell r="U23">
            <v>1</v>
          </cell>
          <cell r="W23">
            <v>2</v>
          </cell>
          <cell r="Z23">
            <v>1</v>
          </cell>
          <cell r="AC23">
            <v>3</v>
          </cell>
        </row>
        <row r="24">
          <cell r="I24">
            <v>6</v>
          </cell>
          <cell r="J24">
            <v>5</v>
          </cell>
          <cell r="K24">
            <v>6</v>
          </cell>
          <cell r="L24">
            <v>1</v>
          </cell>
          <cell r="M24">
            <v>2</v>
          </cell>
          <cell r="N24">
            <v>2</v>
          </cell>
          <cell r="O24">
            <v>2</v>
          </cell>
          <cell r="P24">
            <v>1</v>
          </cell>
          <cell r="Q24">
            <v>1</v>
          </cell>
          <cell r="U24">
            <v>4</v>
          </cell>
          <cell r="V24">
            <v>1</v>
          </cell>
          <cell r="W24">
            <v>6</v>
          </cell>
          <cell r="X24">
            <v>2</v>
          </cell>
          <cell r="Z24">
            <v>3</v>
          </cell>
          <cell r="AC24">
            <v>13</v>
          </cell>
        </row>
        <row r="25">
          <cell r="I25">
            <v>7</v>
          </cell>
          <cell r="J25">
            <v>3</v>
          </cell>
          <cell r="M25">
            <v>2</v>
          </cell>
          <cell r="N25">
            <v>3</v>
          </cell>
          <cell r="O25">
            <v>1</v>
          </cell>
          <cell r="Q25">
            <v>3</v>
          </cell>
          <cell r="R25">
            <v>1</v>
          </cell>
          <cell r="S25">
            <v>6</v>
          </cell>
          <cell r="T25">
            <v>2</v>
          </cell>
          <cell r="W25">
            <v>10</v>
          </cell>
          <cell r="X25">
            <v>2</v>
          </cell>
          <cell r="Y25">
            <v>1</v>
          </cell>
          <cell r="Z25">
            <v>4</v>
          </cell>
          <cell r="AC25">
            <v>6</v>
          </cell>
        </row>
        <row r="26">
          <cell r="I26">
            <v>1</v>
          </cell>
          <cell r="J26">
            <v>2</v>
          </cell>
          <cell r="M26">
            <v>1</v>
          </cell>
          <cell r="N26">
            <v>1</v>
          </cell>
          <cell r="O26">
            <v>2</v>
          </cell>
          <cell r="S26">
            <v>2</v>
          </cell>
          <cell r="T26">
            <v>1</v>
          </cell>
          <cell r="U26">
            <v>6</v>
          </cell>
          <cell r="V26">
            <v>3</v>
          </cell>
          <cell r="Y26">
            <v>1</v>
          </cell>
          <cell r="AC26">
            <v>1</v>
          </cell>
        </row>
        <row r="27">
          <cell r="I27">
            <v>1</v>
          </cell>
          <cell r="O27">
            <v>1</v>
          </cell>
          <cell r="U27">
            <v>1</v>
          </cell>
          <cell r="W27">
            <v>1</v>
          </cell>
          <cell r="X27">
            <v>1</v>
          </cell>
          <cell r="Z27">
            <v>1</v>
          </cell>
          <cell r="AC27">
            <v>1</v>
          </cell>
        </row>
        <row r="34">
          <cell r="K34">
            <v>2</v>
          </cell>
          <cell r="P34">
            <v>2</v>
          </cell>
          <cell r="Q34">
            <v>1</v>
          </cell>
          <cell r="S34">
            <v>2</v>
          </cell>
          <cell r="U34">
            <v>1</v>
          </cell>
          <cell r="W34">
            <v>2</v>
          </cell>
          <cell r="X34">
            <v>1</v>
          </cell>
          <cell r="Z34">
            <v>2</v>
          </cell>
          <cell r="AC34">
            <v>7</v>
          </cell>
        </row>
        <row r="36">
          <cell r="P36">
            <v>1</v>
          </cell>
          <cell r="Q36">
            <v>1</v>
          </cell>
          <cell r="V36">
            <v>1</v>
          </cell>
          <cell r="W36">
            <v>1</v>
          </cell>
          <cell r="AC36">
            <v>1</v>
          </cell>
        </row>
        <row r="37">
          <cell r="I37">
            <v>2</v>
          </cell>
          <cell r="J37">
            <v>1</v>
          </cell>
          <cell r="K37">
            <v>1</v>
          </cell>
          <cell r="M37">
            <v>1</v>
          </cell>
          <cell r="Q37">
            <v>2</v>
          </cell>
          <cell r="R37">
            <v>3</v>
          </cell>
          <cell r="S37">
            <v>5</v>
          </cell>
          <cell r="T37">
            <v>1</v>
          </cell>
          <cell r="U37">
            <v>1</v>
          </cell>
          <cell r="V37">
            <v>1</v>
          </cell>
          <cell r="W37">
            <v>2</v>
          </cell>
          <cell r="X37">
            <v>2</v>
          </cell>
          <cell r="Y37">
            <v>2</v>
          </cell>
          <cell r="Z37">
            <v>3</v>
          </cell>
          <cell r="AC37">
            <v>5</v>
          </cell>
        </row>
        <row r="38">
          <cell r="I38">
            <v>1</v>
          </cell>
          <cell r="J38">
            <v>2</v>
          </cell>
          <cell r="N38">
            <v>2</v>
          </cell>
          <cell r="O38">
            <v>3</v>
          </cell>
          <cell r="S38">
            <v>2</v>
          </cell>
          <cell r="T38">
            <v>1</v>
          </cell>
          <cell r="U38">
            <v>1</v>
          </cell>
          <cell r="W38">
            <v>1</v>
          </cell>
          <cell r="Y38">
            <v>3</v>
          </cell>
          <cell r="Z38">
            <v>1</v>
          </cell>
          <cell r="AC38">
            <v>1</v>
          </cell>
        </row>
        <row r="39">
          <cell r="I39">
            <v>3</v>
          </cell>
          <cell r="J39">
            <v>1</v>
          </cell>
          <cell r="K39">
            <v>1</v>
          </cell>
          <cell r="M39">
            <v>1</v>
          </cell>
          <cell r="O39">
            <v>3</v>
          </cell>
          <cell r="R39">
            <v>1</v>
          </cell>
          <cell r="U39">
            <v>2</v>
          </cell>
          <cell r="W39">
            <v>1</v>
          </cell>
          <cell r="X39">
            <v>3</v>
          </cell>
          <cell r="Y39">
            <v>1</v>
          </cell>
          <cell r="AC39">
            <v>8</v>
          </cell>
        </row>
        <row r="40">
          <cell r="I40">
            <v>4</v>
          </cell>
          <cell r="J40">
            <v>2</v>
          </cell>
          <cell r="M40">
            <v>1</v>
          </cell>
          <cell r="N40">
            <v>2</v>
          </cell>
          <cell r="O40">
            <v>2</v>
          </cell>
          <cell r="P40">
            <v>1</v>
          </cell>
          <cell r="R40">
            <v>1</v>
          </cell>
          <cell r="S40">
            <v>4</v>
          </cell>
          <cell r="T40">
            <v>5</v>
          </cell>
          <cell r="W40">
            <v>15</v>
          </cell>
          <cell r="X40">
            <v>3</v>
          </cell>
          <cell r="AC40">
            <v>2</v>
          </cell>
        </row>
        <row r="41">
          <cell r="I41">
            <v>4</v>
          </cell>
          <cell r="J41">
            <v>2</v>
          </cell>
          <cell r="N41">
            <v>2</v>
          </cell>
          <cell r="O41">
            <v>2</v>
          </cell>
          <cell r="P41">
            <v>2</v>
          </cell>
          <cell r="Q41">
            <v>1</v>
          </cell>
          <cell r="S41">
            <v>9</v>
          </cell>
          <cell r="T41">
            <v>3</v>
          </cell>
          <cell r="U41">
            <v>13</v>
          </cell>
          <cell r="V41">
            <v>3</v>
          </cell>
          <cell r="Y41">
            <v>3</v>
          </cell>
          <cell r="AC41">
            <v>9</v>
          </cell>
        </row>
        <row r="42">
          <cell r="I42">
            <v>2</v>
          </cell>
          <cell r="N42">
            <v>1</v>
          </cell>
          <cell r="O42">
            <v>1</v>
          </cell>
          <cell r="P42">
            <v>2</v>
          </cell>
          <cell r="Q42">
            <v>3</v>
          </cell>
          <cell r="S42">
            <v>3</v>
          </cell>
          <cell r="T42">
            <v>2</v>
          </cell>
          <cell r="W42">
            <v>3</v>
          </cell>
          <cell r="AC42">
            <v>2</v>
          </cell>
        </row>
        <row r="49">
          <cell r="K49">
            <v>2</v>
          </cell>
          <cell r="L49">
            <v>1</v>
          </cell>
          <cell r="O49">
            <v>1</v>
          </cell>
          <cell r="Q49">
            <v>1</v>
          </cell>
          <cell r="S49">
            <v>3</v>
          </cell>
          <cell r="T49">
            <v>1</v>
          </cell>
          <cell r="U49">
            <v>3</v>
          </cell>
          <cell r="W49">
            <v>3</v>
          </cell>
          <cell r="X49">
            <v>2</v>
          </cell>
          <cell r="Y49">
            <v>6</v>
          </cell>
          <cell r="Z49">
            <v>4</v>
          </cell>
          <cell r="AC49">
            <v>15</v>
          </cell>
        </row>
        <row r="51">
          <cell r="I51">
            <v>2</v>
          </cell>
          <cell r="O51">
            <v>1</v>
          </cell>
          <cell r="W51">
            <v>1</v>
          </cell>
          <cell r="X51">
            <v>1</v>
          </cell>
          <cell r="Y51">
            <v>1</v>
          </cell>
          <cell r="AC51">
            <v>1</v>
          </cell>
        </row>
        <row r="52">
          <cell r="I52">
            <v>4</v>
          </cell>
          <cell r="J52">
            <v>3</v>
          </cell>
          <cell r="M52">
            <v>3</v>
          </cell>
          <cell r="N52">
            <v>1</v>
          </cell>
          <cell r="Q52">
            <v>3</v>
          </cell>
          <cell r="R52">
            <v>2</v>
          </cell>
          <cell r="U52">
            <v>3</v>
          </cell>
          <cell r="V52">
            <v>4</v>
          </cell>
          <cell r="W52">
            <v>5</v>
          </cell>
          <cell r="Y52">
            <v>2</v>
          </cell>
          <cell r="AC52">
            <v>2</v>
          </cell>
        </row>
        <row r="53">
          <cell r="J53">
            <v>1</v>
          </cell>
          <cell r="K53">
            <v>2</v>
          </cell>
          <cell r="O53">
            <v>1</v>
          </cell>
          <cell r="S53">
            <v>1</v>
          </cell>
          <cell r="W53">
            <v>1</v>
          </cell>
          <cell r="AC53">
            <v>2</v>
          </cell>
        </row>
        <row r="54">
          <cell r="I54">
            <v>2</v>
          </cell>
          <cell r="L54">
            <v>1</v>
          </cell>
          <cell r="R54">
            <v>2</v>
          </cell>
          <cell r="S54">
            <v>1</v>
          </cell>
          <cell r="W54">
            <v>1</v>
          </cell>
          <cell r="Y54">
            <v>3</v>
          </cell>
          <cell r="AC54">
            <v>1</v>
          </cell>
        </row>
        <row r="55">
          <cell r="I55">
            <v>1</v>
          </cell>
          <cell r="L55">
            <v>1</v>
          </cell>
          <cell r="R55">
            <v>1</v>
          </cell>
          <cell r="W55">
            <v>1</v>
          </cell>
          <cell r="AC55">
            <v>3</v>
          </cell>
        </row>
        <row r="56">
          <cell r="I56">
            <v>5</v>
          </cell>
          <cell r="J56">
            <v>1</v>
          </cell>
          <cell r="K56">
            <v>1</v>
          </cell>
          <cell r="L56">
            <v>1</v>
          </cell>
          <cell r="O56">
            <v>2</v>
          </cell>
          <cell r="P56">
            <v>1</v>
          </cell>
          <cell r="T56">
            <v>1</v>
          </cell>
          <cell r="U56">
            <v>4</v>
          </cell>
          <cell r="AC56">
            <v>4</v>
          </cell>
        </row>
        <row r="57">
          <cell r="I57">
            <v>6</v>
          </cell>
          <cell r="M57">
            <v>1</v>
          </cell>
          <cell r="Q57">
            <v>2</v>
          </cell>
          <cell r="U57">
            <v>2</v>
          </cell>
          <cell r="W57">
            <v>1</v>
          </cell>
          <cell r="X57">
            <v>3</v>
          </cell>
          <cell r="AC57">
            <v>5</v>
          </cell>
        </row>
        <row r="64">
          <cell r="M64">
            <v>3</v>
          </cell>
          <cell r="N64">
            <v>1</v>
          </cell>
          <cell r="O64">
            <v>3</v>
          </cell>
          <cell r="P64">
            <v>5</v>
          </cell>
          <cell r="Q64">
            <v>4</v>
          </cell>
          <cell r="S64">
            <v>2</v>
          </cell>
          <cell r="T64">
            <v>5</v>
          </cell>
          <cell r="U64">
            <v>1</v>
          </cell>
          <cell r="V64">
            <v>1</v>
          </cell>
          <cell r="W64">
            <v>3</v>
          </cell>
          <cell r="AC64">
            <v>3</v>
          </cell>
        </row>
        <row r="66">
          <cell r="I66">
            <v>2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AC66">
            <v>1</v>
          </cell>
        </row>
        <row r="67">
          <cell r="I67">
            <v>2</v>
          </cell>
          <cell r="M67">
            <v>1</v>
          </cell>
          <cell r="N67">
            <v>1</v>
          </cell>
          <cell r="Q67">
            <v>2</v>
          </cell>
          <cell r="S67">
            <v>3</v>
          </cell>
          <cell r="T67">
            <v>2</v>
          </cell>
          <cell r="W67">
            <v>1</v>
          </cell>
          <cell r="AC67">
            <v>5</v>
          </cell>
        </row>
        <row r="68">
          <cell r="I68">
            <v>1</v>
          </cell>
          <cell r="J68">
            <v>2</v>
          </cell>
          <cell r="M68">
            <v>3</v>
          </cell>
          <cell r="N68">
            <v>1</v>
          </cell>
          <cell r="O68">
            <v>4</v>
          </cell>
          <cell r="P68">
            <v>4</v>
          </cell>
          <cell r="R68">
            <v>1</v>
          </cell>
          <cell r="S68">
            <v>8</v>
          </cell>
          <cell r="T68">
            <v>2</v>
          </cell>
          <cell r="U68">
            <v>2</v>
          </cell>
          <cell r="W68">
            <v>3</v>
          </cell>
          <cell r="AC68">
            <v>3</v>
          </cell>
        </row>
        <row r="69">
          <cell r="I69">
            <v>5</v>
          </cell>
          <cell r="K69">
            <v>5</v>
          </cell>
          <cell r="M69">
            <v>3</v>
          </cell>
          <cell r="O69">
            <v>6</v>
          </cell>
          <cell r="P69">
            <v>1</v>
          </cell>
          <cell r="Q69">
            <v>1</v>
          </cell>
          <cell r="R69">
            <v>1</v>
          </cell>
          <cell r="AC69">
            <v>9</v>
          </cell>
        </row>
        <row r="70">
          <cell r="I70">
            <v>3</v>
          </cell>
          <cell r="J70">
            <v>2</v>
          </cell>
          <cell r="O70">
            <v>1</v>
          </cell>
          <cell r="Q70">
            <v>1</v>
          </cell>
          <cell r="S70">
            <v>4</v>
          </cell>
          <cell r="T70">
            <v>3</v>
          </cell>
          <cell r="X70">
            <v>1</v>
          </cell>
        </row>
        <row r="71">
          <cell r="I71">
            <v>2</v>
          </cell>
          <cell r="J71">
            <v>2</v>
          </cell>
          <cell r="N71">
            <v>1</v>
          </cell>
          <cell r="O71">
            <v>2</v>
          </cell>
          <cell r="P71">
            <v>2</v>
          </cell>
          <cell r="Q71">
            <v>1</v>
          </cell>
          <cell r="T71">
            <v>1</v>
          </cell>
          <cell r="U71">
            <v>2</v>
          </cell>
          <cell r="V71">
            <v>1</v>
          </cell>
        </row>
        <row r="79">
          <cell r="O79">
            <v>3</v>
          </cell>
          <cell r="P79">
            <v>4</v>
          </cell>
          <cell r="Q79">
            <v>10</v>
          </cell>
          <cell r="R79">
            <v>1</v>
          </cell>
          <cell r="U79">
            <v>5</v>
          </cell>
          <cell r="V79">
            <v>1</v>
          </cell>
          <cell r="W79">
            <v>3</v>
          </cell>
          <cell r="X79">
            <v>3</v>
          </cell>
          <cell r="Y79">
            <v>5</v>
          </cell>
          <cell r="Z79">
            <v>7</v>
          </cell>
          <cell r="AC79">
            <v>4</v>
          </cell>
        </row>
        <row r="81">
          <cell r="AC81">
            <v>2</v>
          </cell>
        </row>
        <row r="82">
          <cell r="I82">
            <v>1</v>
          </cell>
          <cell r="Q82">
            <v>3</v>
          </cell>
          <cell r="Y82">
            <v>3</v>
          </cell>
          <cell r="AC82">
            <v>1</v>
          </cell>
        </row>
        <row r="83">
          <cell r="I83">
            <v>8</v>
          </cell>
          <cell r="J83">
            <v>3</v>
          </cell>
          <cell r="O83">
            <v>6</v>
          </cell>
          <cell r="P83">
            <v>5</v>
          </cell>
          <cell r="S83">
            <v>1</v>
          </cell>
          <cell r="U83">
            <v>3</v>
          </cell>
          <cell r="W83">
            <v>2</v>
          </cell>
          <cell r="X83">
            <v>2</v>
          </cell>
          <cell r="Y83">
            <v>6</v>
          </cell>
          <cell r="Z83">
            <v>5</v>
          </cell>
          <cell r="AC83">
            <v>10</v>
          </cell>
        </row>
        <row r="85">
          <cell r="I85">
            <v>3</v>
          </cell>
          <cell r="O85">
            <v>2</v>
          </cell>
          <cell r="Q85">
            <v>5</v>
          </cell>
          <cell r="R85">
            <v>1</v>
          </cell>
          <cell r="W85">
            <v>5</v>
          </cell>
          <cell r="X85">
            <v>4</v>
          </cell>
          <cell r="Y85">
            <v>3</v>
          </cell>
          <cell r="Z85">
            <v>4</v>
          </cell>
        </row>
        <row r="86">
          <cell r="Q86">
            <v>2</v>
          </cell>
          <cell r="R86">
            <v>2</v>
          </cell>
          <cell r="U86">
            <v>2</v>
          </cell>
          <cell r="Y86">
            <v>1</v>
          </cell>
          <cell r="Z86">
            <v>1</v>
          </cell>
          <cell r="AC86">
            <v>4</v>
          </cell>
        </row>
        <row r="87">
          <cell r="I87">
            <v>2</v>
          </cell>
          <cell r="J87">
            <v>1</v>
          </cell>
          <cell r="O87">
            <v>1</v>
          </cell>
          <cell r="Q87">
            <v>4</v>
          </cell>
          <cell r="R87">
            <v>2</v>
          </cell>
          <cell r="U87">
            <v>1</v>
          </cell>
          <cell r="W87">
            <v>3</v>
          </cell>
          <cell r="X87">
            <v>2</v>
          </cell>
          <cell r="AC87">
            <v>10</v>
          </cell>
        </row>
        <row r="94">
          <cell r="M94">
            <v>1</v>
          </cell>
          <cell r="O94">
            <v>3</v>
          </cell>
          <cell r="P94">
            <v>4</v>
          </cell>
          <cell r="Q94">
            <v>3</v>
          </cell>
          <cell r="R94">
            <v>3</v>
          </cell>
          <cell r="S94">
            <v>2</v>
          </cell>
          <cell r="T94">
            <v>3</v>
          </cell>
          <cell r="U94">
            <v>16</v>
          </cell>
          <cell r="V94">
            <v>3</v>
          </cell>
          <cell r="X94">
            <v>2</v>
          </cell>
          <cell r="AC94">
            <v>12</v>
          </cell>
        </row>
        <row r="96">
          <cell r="I96">
            <v>6</v>
          </cell>
          <cell r="J96">
            <v>2</v>
          </cell>
          <cell r="O96">
            <v>1</v>
          </cell>
          <cell r="P96">
            <v>1</v>
          </cell>
          <cell r="Q96">
            <v>2</v>
          </cell>
          <cell r="R96">
            <v>5</v>
          </cell>
          <cell r="U96">
            <v>6</v>
          </cell>
          <cell r="V96">
            <v>4</v>
          </cell>
          <cell r="W96">
            <v>3</v>
          </cell>
          <cell r="X96">
            <v>1</v>
          </cell>
          <cell r="AC96">
            <v>3</v>
          </cell>
        </row>
        <row r="97">
          <cell r="I97">
            <v>4</v>
          </cell>
          <cell r="J97">
            <v>3</v>
          </cell>
          <cell r="K97">
            <v>1</v>
          </cell>
          <cell r="M97">
            <v>4</v>
          </cell>
          <cell r="N97">
            <v>2</v>
          </cell>
          <cell r="Q97">
            <v>1</v>
          </cell>
          <cell r="R97">
            <v>1</v>
          </cell>
          <cell r="S97">
            <v>2</v>
          </cell>
          <cell r="T97">
            <v>1</v>
          </cell>
          <cell r="U97">
            <v>4</v>
          </cell>
          <cell r="V97">
            <v>4</v>
          </cell>
          <cell r="W97">
            <v>3</v>
          </cell>
          <cell r="AC97">
            <v>2</v>
          </cell>
        </row>
        <row r="98">
          <cell r="I98">
            <v>8</v>
          </cell>
          <cell r="J98">
            <v>2</v>
          </cell>
          <cell r="K98">
            <v>1</v>
          </cell>
          <cell r="M98">
            <v>1</v>
          </cell>
          <cell r="O98">
            <v>2</v>
          </cell>
          <cell r="P98">
            <v>4</v>
          </cell>
          <cell r="S98">
            <v>1</v>
          </cell>
          <cell r="T98">
            <v>2</v>
          </cell>
          <cell r="U98">
            <v>4</v>
          </cell>
          <cell r="V98">
            <v>1</v>
          </cell>
          <cell r="AC98">
            <v>2</v>
          </cell>
        </row>
        <row r="99">
          <cell r="I99">
            <v>2</v>
          </cell>
          <cell r="J99">
            <v>2</v>
          </cell>
          <cell r="O99">
            <v>1</v>
          </cell>
          <cell r="P99">
            <v>2</v>
          </cell>
          <cell r="Q99">
            <v>2</v>
          </cell>
          <cell r="U99">
            <v>6</v>
          </cell>
          <cell r="X99">
            <v>1</v>
          </cell>
          <cell r="AC99">
            <v>5</v>
          </cell>
        </row>
        <row r="100">
          <cell r="I100">
            <v>19</v>
          </cell>
          <cell r="J100">
            <v>3</v>
          </cell>
          <cell r="K100">
            <v>2</v>
          </cell>
          <cell r="M100">
            <v>6</v>
          </cell>
          <cell r="N100">
            <v>1</v>
          </cell>
          <cell r="O100">
            <v>7</v>
          </cell>
          <cell r="P100">
            <v>5</v>
          </cell>
          <cell r="Q100">
            <v>7</v>
          </cell>
          <cell r="R100">
            <v>2</v>
          </cell>
          <cell r="S100">
            <v>4</v>
          </cell>
          <cell r="T100">
            <v>3</v>
          </cell>
          <cell r="X100">
            <v>1</v>
          </cell>
          <cell r="AC100">
            <v>11</v>
          </cell>
        </row>
        <row r="101">
          <cell r="I101">
            <v>2</v>
          </cell>
          <cell r="M101">
            <v>1</v>
          </cell>
          <cell r="O101">
            <v>2</v>
          </cell>
          <cell r="V101">
            <v>1</v>
          </cell>
          <cell r="X101">
            <v>1</v>
          </cell>
          <cell r="AC101">
            <v>2</v>
          </cell>
        </row>
        <row r="109">
          <cell r="K109">
            <v>3</v>
          </cell>
          <cell r="L109">
            <v>2</v>
          </cell>
          <cell r="M109">
            <v>6</v>
          </cell>
          <cell r="N109">
            <v>3</v>
          </cell>
          <cell r="O109">
            <v>10</v>
          </cell>
          <cell r="P109">
            <v>1</v>
          </cell>
          <cell r="Q109">
            <v>2</v>
          </cell>
          <cell r="R109">
            <v>1</v>
          </cell>
          <cell r="S109">
            <v>2</v>
          </cell>
          <cell r="T109">
            <v>1</v>
          </cell>
          <cell r="U109">
            <v>2</v>
          </cell>
          <cell r="W109">
            <v>1</v>
          </cell>
          <cell r="Y109">
            <v>4</v>
          </cell>
          <cell r="Z109">
            <v>3</v>
          </cell>
          <cell r="AC109">
            <v>3</v>
          </cell>
        </row>
        <row r="111">
          <cell r="I111">
            <v>1</v>
          </cell>
          <cell r="Q111">
            <v>1</v>
          </cell>
          <cell r="R111">
            <v>1</v>
          </cell>
          <cell r="S111">
            <v>1</v>
          </cell>
          <cell r="AC111">
            <v>2</v>
          </cell>
        </row>
        <row r="112">
          <cell r="I112">
            <v>7</v>
          </cell>
          <cell r="J112">
            <v>2</v>
          </cell>
          <cell r="L112">
            <v>1</v>
          </cell>
          <cell r="M112">
            <v>3</v>
          </cell>
          <cell r="Q112">
            <v>2</v>
          </cell>
          <cell r="T112">
            <v>1</v>
          </cell>
          <cell r="U112">
            <v>1</v>
          </cell>
          <cell r="Y112">
            <v>3</v>
          </cell>
          <cell r="Z112">
            <v>2</v>
          </cell>
          <cell r="AC112">
            <v>5</v>
          </cell>
        </row>
        <row r="113">
          <cell r="I113">
            <v>3</v>
          </cell>
          <cell r="M113">
            <v>1</v>
          </cell>
          <cell r="N113">
            <v>2</v>
          </cell>
          <cell r="U113">
            <v>3</v>
          </cell>
          <cell r="Y113">
            <v>1</v>
          </cell>
          <cell r="AC113">
            <v>6</v>
          </cell>
        </row>
        <row r="114">
          <cell r="K114">
            <v>1</v>
          </cell>
          <cell r="U114">
            <v>1</v>
          </cell>
          <cell r="AC114">
            <v>1</v>
          </cell>
        </row>
        <row r="115">
          <cell r="I115">
            <v>4</v>
          </cell>
          <cell r="M115">
            <v>4</v>
          </cell>
          <cell r="N115">
            <v>2</v>
          </cell>
          <cell r="O115">
            <v>2</v>
          </cell>
          <cell r="Q115">
            <v>1</v>
          </cell>
          <cell r="S115">
            <v>1</v>
          </cell>
          <cell r="T115">
            <v>1</v>
          </cell>
          <cell r="Y115">
            <v>2</v>
          </cell>
          <cell r="Z115">
            <v>1</v>
          </cell>
          <cell r="AC115">
            <v>2</v>
          </cell>
        </row>
        <row r="116">
          <cell r="AC116">
            <v>1</v>
          </cell>
        </row>
        <row r="117">
          <cell r="J117">
            <v>2</v>
          </cell>
          <cell r="K117">
            <v>1</v>
          </cell>
          <cell r="M117">
            <v>1</v>
          </cell>
          <cell r="O117">
            <v>3</v>
          </cell>
          <cell r="X117">
            <v>1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urpleHeys"/>
      <sheetName val="SkedVersions"/>
      <sheetName val="WebSked"/>
      <sheetName val="Sked"/>
      <sheetName val="SkedVersions_Tallys"/>
      <sheetName val="GameSheet"/>
      <sheetName val="Counts_GameTiming"/>
      <sheetName val="Schedule"/>
      <sheetName val="Sked (2)"/>
      <sheetName val="Rosters2016"/>
      <sheetName val="TieBreaker"/>
      <sheetName val="PlayerStats"/>
      <sheetName val="GoalieStats"/>
      <sheetName val="Teams"/>
      <sheetName val="Sked2016"/>
      <sheetName val="PlayerStats_originalNumbers"/>
      <sheetName val="TheMatrix"/>
      <sheetName val="Week_19-Game_1"/>
      <sheetName val="Week_19-Game_2"/>
      <sheetName val="Week_19-Game_3"/>
      <sheetName val="Week_19-Game_4"/>
      <sheetName val="Week_19-Game_5"/>
      <sheetName val="Week_19-Game_6"/>
      <sheetName val="Week_19-Game_7"/>
      <sheetName val="Week_19-Game_8"/>
      <sheetName val="Week_19-Game_9"/>
      <sheetName val="Week_19-Game_10"/>
      <sheetName val="Week_19-Game_11"/>
      <sheetName val="Week_19-Game_12"/>
      <sheetName val="Week_18-Game_1"/>
      <sheetName val="Week_18-Game_2"/>
      <sheetName val="Week_18-Game_3"/>
      <sheetName val="Week_18-Game_4"/>
      <sheetName val="Week_18-Game_5"/>
      <sheetName val="Week_18-Game_6"/>
      <sheetName val="Week_18-Game_7"/>
      <sheetName val="Week_18-Game_8"/>
      <sheetName val="Week_18-Game_9"/>
      <sheetName val="Week_18-Game_10"/>
      <sheetName val="Week_18-Game_11"/>
      <sheetName val="Week_18-Game_12"/>
      <sheetName val="TopEleven"/>
      <sheetName val="Sheet1"/>
      <sheetName val="distance_mtn-letete"/>
      <sheetName val="StatsKeeper10_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S3" t="str">
            <v>Mighty Whities</v>
          </cell>
          <cell r="T3">
            <v>1</v>
          </cell>
        </row>
        <row r="4">
          <cell r="S4" t="str">
            <v>Average Joes</v>
          </cell>
          <cell r="T4">
            <v>2</v>
          </cell>
        </row>
        <row r="5">
          <cell r="S5" t="str">
            <v>Purple Reign</v>
          </cell>
          <cell r="T5">
            <v>3</v>
          </cell>
        </row>
        <row r="6">
          <cell r="S6" t="str">
            <v>Killer Whales</v>
          </cell>
          <cell r="T6">
            <v>4</v>
          </cell>
        </row>
        <row r="7">
          <cell r="S7" t="str">
            <v>Spitfires</v>
          </cell>
          <cell r="T7">
            <v>5</v>
          </cell>
        </row>
        <row r="8">
          <cell r="S8" t="str">
            <v>Seeing Red</v>
          </cell>
          <cell r="T8">
            <v>6</v>
          </cell>
        </row>
        <row r="9">
          <cell r="S9" t="str">
            <v>Silverbacks</v>
          </cell>
          <cell r="T9">
            <v>7</v>
          </cell>
        </row>
        <row r="10">
          <cell r="S10" t="str">
            <v>Collective</v>
          </cell>
          <cell r="T10">
            <v>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1">
    <tabColor rgb="FF7030A0"/>
    <pageSetUpPr fitToPage="1"/>
  </sheetPr>
  <dimension ref="B1:AJ45"/>
  <sheetViews>
    <sheetView tabSelected="1"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9" width="9" bestFit="1" customWidth="1"/>
    <col min="21" max="21" width="9" bestFit="1" customWidth="1"/>
    <col min="22" max="22" width="11.5546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1</v>
      </c>
      <c r="I2" s="2" t="s">
        <v>3</v>
      </c>
      <c r="J2" s="6">
        <f>VLOOKUP(G2,AF5:AG16,2,FALSE)</f>
        <v>0.66666666666666663</v>
      </c>
      <c r="N2" t="str">
        <f>CONCATENATE(E2,"-",G2)</f>
        <v>1-1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Stingers</v>
      </c>
      <c r="C4" s="8">
        <f>SUM(E6:E15,E18:E20)</f>
        <v>4</v>
      </c>
      <c r="I4" s="7" t="str">
        <f>VLOOKUP(N2,[1]Sked_2017!A:K,11,FALSE)</f>
        <v>North Stars</v>
      </c>
      <c r="J4" s="8">
        <f>SUM(L6:L15,L18:L20)</f>
        <v>0</v>
      </c>
      <c r="Q4" s="1"/>
    </row>
    <row r="5" spans="2:36" ht="21.6" thickBot="1">
      <c r="B5" s="9"/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Mike Clarke</v>
      </c>
      <c r="C6" s="15">
        <f>VLOOKUP(B6,[1]Teams2017!$C:$D,2,FALSE)</f>
        <v>40</v>
      </c>
      <c r="D6" s="16" t="s">
        <v>11</v>
      </c>
      <c r="E6" s="17">
        <f>COUNTIF(C$25:C$44,C6)</f>
        <v>2</v>
      </c>
      <c r="F6" s="17">
        <f>COUNTIF(D$25:D$44,C6)</f>
        <v>1</v>
      </c>
      <c r="G6" s="18">
        <f>COUNTIF(E$25:E$44,C6)</f>
        <v>0</v>
      </c>
      <c r="I6" s="14" t="str">
        <f>HLOOKUP(I$4,Teams_2017,3,FALSE)</f>
        <v>Bruno Dugas</v>
      </c>
      <c r="J6" s="15">
        <f>VLOOKUP(I6,[1]Teams2017!$C:$D,2,FALSE)</f>
        <v>10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Mike Davidson</v>
      </c>
      <c r="C7" s="21">
        <f>VLOOKUP(B7,[1]Teams2017!$C:$D,2,FALSE)</f>
        <v>41</v>
      </c>
      <c r="D7" s="22"/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Derek Brown</v>
      </c>
      <c r="J7" s="21">
        <f>VLOOKUP(I7,[1]Teams2017!$C:$D,2,FALSE)</f>
        <v>11</v>
      </c>
      <c r="K7" s="22" t="s">
        <v>11</v>
      </c>
      <c r="L7" s="17">
        <f t="shared" ref="L7:L22" si="3">COUNTIF(C$25:C$44,J7)</f>
        <v>0</v>
      </c>
      <c r="M7" s="17">
        <f t="shared" ref="M7:M22" si="4">COUNTIF(D$25:D$44,J7)</f>
        <v>0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Alexandre Gagne</v>
      </c>
      <c r="C8" s="21">
        <f>VLOOKUP(B8,[1]Teams2017!$C:$D,2,FALSE)</f>
        <v>42</v>
      </c>
      <c r="D8" s="22" t="s">
        <v>11</v>
      </c>
      <c r="E8" s="17">
        <f t="shared" si="0"/>
        <v>0</v>
      </c>
      <c r="F8" s="17">
        <f t="shared" si="1"/>
        <v>1</v>
      </c>
      <c r="G8" s="18">
        <f t="shared" si="2"/>
        <v>1</v>
      </c>
      <c r="I8" s="20" t="str">
        <f>HLOOKUP(I$4,Teams_2017,6,FALSE)</f>
        <v>Luke Demmings</v>
      </c>
      <c r="J8" s="21">
        <f>VLOOKUP(I8,[1]Teams2017!$C:$D,2,FALSE)</f>
        <v>12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Roger Gervais</v>
      </c>
      <c r="C9" s="21">
        <f>VLOOKUP(B9,[1]Teams2017!$C:$D,2,FALSE)</f>
        <v>43</v>
      </c>
      <c r="D9" s="22" t="s">
        <v>11</v>
      </c>
      <c r="E9" s="17">
        <f t="shared" si="0"/>
        <v>2</v>
      </c>
      <c r="F9" s="17">
        <f t="shared" si="1"/>
        <v>0</v>
      </c>
      <c r="G9" s="18">
        <f t="shared" si="2"/>
        <v>0</v>
      </c>
      <c r="I9" s="20" t="str">
        <f>HLOOKUP(I$4,Teams_2017,7,FALSE)</f>
        <v>Ryan Dickson</v>
      </c>
      <c r="J9" s="21">
        <f>VLOOKUP(I9,[1]Teams2017!$C:$D,2,FALSE)</f>
        <v>13</v>
      </c>
      <c r="K9" s="22" t="s">
        <v>11</v>
      </c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Burke Harmon</v>
      </c>
      <c r="C10" s="21">
        <f>VLOOKUP(B10,[1]Teams2017!$C:$D,2,FALSE)</f>
        <v>44</v>
      </c>
      <c r="D10" s="22" t="s">
        <v>11</v>
      </c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Kyle Getson</v>
      </c>
      <c r="J10" s="21">
        <f>VLOOKUP(I10,[1]Teams2017!$C:$D,2,FALSE)</f>
        <v>14</v>
      </c>
      <c r="K10" s="22"/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Philip Lavergne</v>
      </c>
      <c r="C11" s="21">
        <f>VLOOKUP(B11,[1]Teams2017!$C:$D,2,FALSE)</f>
        <v>45</v>
      </c>
      <c r="D11" s="22" t="s">
        <v>11</v>
      </c>
      <c r="E11" s="17">
        <f t="shared" si="0"/>
        <v>0</v>
      </c>
      <c r="F11" s="17">
        <f t="shared" si="1"/>
        <v>0</v>
      </c>
      <c r="G11" s="18">
        <f t="shared" si="2"/>
        <v>0</v>
      </c>
      <c r="I11" s="20" t="str">
        <f>HLOOKUP(I$4,Teams_2017,9,FALSE)</f>
        <v>Marc Guitard</v>
      </c>
      <c r="J11" s="21">
        <f>VLOOKUP(I11,[1]Teams2017!$C:$D,2,FALSE)</f>
        <v>15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Alex Main</v>
      </c>
      <c r="C12" s="21">
        <f>VLOOKUP(B12,[1]Teams2017!$C:$D,2,FALSE)</f>
        <v>46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1</v>
      </c>
      <c r="I12" s="20" t="str">
        <f>HLOOKUP(I$4,Teams_2017,10,FALSE)</f>
        <v>Daniel Senechal</v>
      </c>
      <c r="J12" s="21">
        <f>VLOOKUP(I12,[1]Teams2017!$C:$D,2,FALSE)</f>
        <v>16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Douglas Taylor</v>
      </c>
      <c r="C13" s="21">
        <f>VLOOKUP(B13,[1]Teams2017!$C:$D,2,FALSE)</f>
        <v>47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Sloan Smallman</v>
      </c>
      <c r="J13" s="21">
        <f>VLOOKUP(I13,[1]Teams2017!$C:$D,2,FALSE)</f>
        <v>17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Tyson Taylor</v>
      </c>
      <c r="C14" s="21">
        <f>VLOOKUP(B14,[1]Teams2017!$C:$D,2,FALSE)</f>
        <v>48</v>
      </c>
      <c r="D14" s="22" t="s">
        <v>11</v>
      </c>
      <c r="E14" s="17">
        <f t="shared" si="0"/>
        <v>0</v>
      </c>
      <c r="F14" s="17">
        <f t="shared" si="1"/>
        <v>1</v>
      </c>
      <c r="G14" s="18">
        <f t="shared" si="2"/>
        <v>1</v>
      </c>
      <c r="I14" s="20" t="str">
        <f>HLOOKUP(I$4,Teams_2017,12,FALSE)</f>
        <v>Christopher Travis</v>
      </c>
      <c r="J14" s="21">
        <f>VLOOKUP(I14,[1]Teams2017!$C:$D,2,FALSE)</f>
        <v>18</v>
      </c>
      <c r="K14" s="22" t="s">
        <v>11</v>
      </c>
      <c r="L14" s="17">
        <f t="shared" si="3"/>
        <v>0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Rick Kent</v>
      </c>
      <c r="C16" s="25" t="str">
        <f>VLOOKUP(B16,[1]Teams2017!$C:$D,2,FALSE)</f>
        <v>D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Paul Richard</v>
      </c>
      <c r="J16" s="25" t="str">
        <f>VLOOKUP(I16,[1]Teams2017!$C:$D,2,FALSE)</f>
        <v>A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140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110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141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111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142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112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40</v>
      </c>
      <c r="D25" s="45">
        <v>42</v>
      </c>
      <c r="E25" s="45">
        <v>48</v>
      </c>
      <c r="F25" s="46">
        <v>1945</v>
      </c>
      <c r="G25" s="47"/>
      <c r="H25" s="48"/>
      <c r="Q25" s="1"/>
      <c r="W25">
        <f>SUM(E6:G20,L6:N20)</f>
        <v>10</v>
      </c>
    </row>
    <row r="26" spans="2:23" ht="15" thickBot="1">
      <c r="B26" s="44">
        <v>2</v>
      </c>
      <c r="C26" s="45">
        <v>43</v>
      </c>
      <c r="D26" s="45">
        <v>40</v>
      </c>
      <c r="E26" s="45">
        <v>46</v>
      </c>
      <c r="F26" s="46">
        <v>1420</v>
      </c>
      <c r="G26" s="47"/>
      <c r="H26" s="48"/>
      <c r="Q26" s="1"/>
      <c r="W26">
        <f>COUNT(C25:E44)</f>
        <v>10</v>
      </c>
    </row>
    <row r="27" spans="2:23" ht="15" thickBot="1">
      <c r="B27" s="44">
        <v>3</v>
      </c>
      <c r="C27" s="45">
        <v>40</v>
      </c>
      <c r="D27" s="45"/>
      <c r="E27" s="45"/>
      <c r="F27" s="46">
        <v>1120</v>
      </c>
      <c r="G27" s="47"/>
      <c r="H27" s="48"/>
      <c r="I27" s="49" t="s">
        <v>16</v>
      </c>
      <c r="J27" s="50"/>
      <c r="K27" s="50"/>
      <c r="L27" s="50"/>
      <c r="M27" s="50"/>
      <c r="Q27" s="1"/>
    </row>
    <row r="28" spans="2:23" ht="15" thickBot="1">
      <c r="B28" s="44">
        <v>4</v>
      </c>
      <c r="C28" s="45">
        <v>43</v>
      </c>
      <c r="D28" s="45">
        <v>48</v>
      </c>
      <c r="E28" s="45">
        <v>42</v>
      </c>
      <c r="F28" s="46">
        <v>25</v>
      </c>
      <c r="G28" s="47"/>
      <c r="H28" s="48"/>
      <c r="Q28" s="1"/>
    </row>
    <row r="29" spans="2:23" ht="15" thickBot="1">
      <c r="B29" s="44">
        <v>5</v>
      </c>
      <c r="C29" s="45"/>
      <c r="D29" s="45"/>
      <c r="E29" s="45"/>
      <c r="F29" s="46"/>
      <c r="G29" s="47"/>
      <c r="H29" s="48"/>
      <c r="Q29" s="1"/>
    </row>
    <row r="30" spans="2:23" ht="15" thickBot="1">
      <c r="B30" s="44">
        <v>6</v>
      </c>
      <c r="C30" s="45"/>
      <c r="D30" s="45"/>
      <c r="E30" s="45"/>
      <c r="F30" s="46"/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0">
    <cfRule type="cellIs" dxfId="21" priority="2" operator="equal">
      <formula>0</formula>
    </cfRule>
  </conditionalFormatting>
  <conditionalFormatting sqref="L6:N22">
    <cfRule type="cellIs" dxfId="20" priority="1" operator="equal">
      <formula>0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0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10</v>
      </c>
      <c r="I2" s="2" t="s">
        <v>3</v>
      </c>
      <c r="J2" s="6">
        <f>VLOOKUP(G2,AF5:AG16,2,FALSE)</f>
        <v>0.82291666666666663</v>
      </c>
      <c r="N2" t="str">
        <f>CONCATENATE(E2,"-",G2)</f>
        <v>1-10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Canucks</v>
      </c>
      <c r="C4" s="8">
        <f>SUM(E6:E15,E18:E20)</f>
        <v>0</v>
      </c>
      <c r="I4" s="7" t="str">
        <f>VLOOKUP(N2,[1]Sked_2017!A:K,11,FALSE)</f>
        <v>Goal Diggers</v>
      </c>
      <c r="J4" s="8">
        <f>SUM(L6:L15,L18:L20)</f>
        <v>4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Matt Vautour</v>
      </c>
      <c r="C6" s="15">
        <f>VLOOKUP(B6,[1]Teams2017!$C:$D,2,FALSE)</f>
        <v>60</v>
      </c>
      <c r="D6" s="16" t="s">
        <v>11</v>
      </c>
      <c r="E6" s="17">
        <f>COUNTIF(C$25:C$44,C6)</f>
        <v>0</v>
      </c>
      <c r="F6" s="17">
        <f>COUNTIF(D$25:D$44,C6)</f>
        <v>0</v>
      </c>
      <c r="G6" s="18">
        <f>COUNTIF(E$25:E$44,C6)</f>
        <v>0</v>
      </c>
      <c r="I6" s="14" t="str">
        <f>HLOOKUP(I$4,Teams_2017,3,FALSE)</f>
        <v>Wayne Helpard</v>
      </c>
      <c r="J6" s="15">
        <f>VLOOKUP(I6,[1]Teams2017!$C:$D,2,FALSE)</f>
        <v>20</v>
      </c>
      <c r="K6" s="16" t="s">
        <v>11</v>
      </c>
      <c r="L6" s="17">
        <f>COUNTIF(C$25:C$44,J6)</f>
        <v>1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Ray Basque</v>
      </c>
      <c r="C7" s="21">
        <f>VLOOKUP(B7,[1]Teams2017!$C:$D,2,FALSE)</f>
        <v>61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Jean-Marc Gionet</v>
      </c>
      <c r="J7" s="21">
        <f>VLOOKUP(I7,[1]Teams2017!$C:$D,2,FALSE)</f>
        <v>21</v>
      </c>
      <c r="K7" s="22" t="s">
        <v>11</v>
      </c>
      <c r="L7" s="17">
        <f t="shared" ref="L7:L22" si="3">COUNTIF(C$25:C$44,J7)</f>
        <v>1</v>
      </c>
      <c r="M7" s="17">
        <f t="shared" ref="M7:M22" si="4">COUNTIF(D$25:D$44,J7)</f>
        <v>0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Jamie Carson</v>
      </c>
      <c r="C8" s="21">
        <f>VLOOKUP(B8,[1]Teams2017!$C:$D,2,FALSE)</f>
        <v>62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Troy Doyle</v>
      </c>
      <c r="J8" s="21">
        <f>VLOOKUP(I8,[1]Teams2017!$C:$D,2,FALSE)</f>
        <v>22</v>
      </c>
      <c r="K8" s="22" t="s">
        <v>11</v>
      </c>
      <c r="L8" s="17">
        <f t="shared" si="3"/>
        <v>0</v>
      </c>
      <c r="M8" s="17">
        <f t="shared" si="4"/>
        <v>1</v>
      </c>
      <c r="N8" s="18">
        <f t="shared" si="5"/>
        <v>1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Ray Chase</v>
      </c>
      <c r="C9" s="21">
        <f>VLOOKUP(B9,[1]Teams2017!$C:$D,2,FALSE)</f>
        <v>63</v>
      </c>
      <c r="D9" s="22"/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Robert Johnson</v>
      </c>
      <c r="J9" s="21">
        <f>VLOOKUP(I9,[1]Teams2017!$C:$D,2,FALSE)</f>
        <v>23</v>
      </c>
      <c r="K9" s="22" t="s">
        <v>11</v>
      </c>
      <c r="L9" s="17">
        <f t="shared" si="3"/>
        <v>1</v>
      </c>
      <c r="M9" s="17">
        <f t="shared" si="4"/>
        <v>1</v>
      </c>
      <c r="N9" s="18">
        <f t="shared" si="5"/>
        <v>1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Daniel Lowe</v>
      </c>
      <c r="C10" s="21">
        <f>VLOOKUP(B10,[1]Teams2017!$C:$D,2,FALSE)</f>
        <v>64</v>
      </c>
      <c r="D10" s="22"/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Jon Loubert</v>
      </c>
      <c r="J10" s="21">
        <f>VLOOKUP(I10,[1]Teams2017!$C:$D,2,FALSE)</f>
        <v>24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Scott McLean</v>
      </c>
      <c r="C11" s="21">
        <f>VLOOKUP(B11,[1]Teams2017!$C:$D,2,FALSE)</f>
        <v>65</v>
      </c>
      <c r="D11" s="22" t="s">
        <v>11</v>
      </c>
      <c r="E11" s="17">
        <f t="shared" si="0"/>
        <v>0</v>
      </c>
      <c r="F11" s="17">
        <f t="shared" si="1"/>
        <v>0</v>
      </c>
      <c r="G11" s="18">
        <f t="shared" si="2"/>
        <v>0</v>
      </c>
      <c r="I11" s="20" t="str">
        <f>HLOOKUP(I$4,Teams_2017,9,FALSE)</f>
        <v>Darryl Moorcroft</v>
      </c>
      <c r="J11" s="21">
        <f>VLOOKUP(I11,[1]Teams2017!$C:$D,2,FALSE)</f>
        <v>25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1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Rene Pitre</v>
      </c>
      <c r="C12" s="21">
        <f>VLOOKUP(B12,[1]Teams2017!$C:$D,2,FALSE)</f>
        <v>66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Tim O'Leary</v>
      </c>
      <c r="J12" s="21">
        <f>VLOOKUP(I12,[1]Teams2017!$C:$D,2,FALSE)</f>
        <v>26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Matthew Smith</v>
      </c>
      <c r="C13" s="21">
        <f>VLOOKUP(B13,[1]Teams2017!$C:$D,2,FALSE)</f>
        <v>67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Rakesh Rajput</v>
      </c>
      <c r="J13" s="21">
        <f>VLOOKUP(I13,[1]Teams2017!$C:$D,2,FALSE)</f>
        <v>27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Doug Virtue</v>
      </c>
      <c r="C14" s="21">
        <f>VLOOKUP(B14,[1]Teams2017!$C:$D,2,FALSE)</f>
        <v>68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Matthew Wedge</v>
      </c>
      <c r="J14" s="21">
        <f>VLOOKUP(I14,[1]Teams2017!$C:$D,2,FALSE)</f>
        <v>28</v>
      </c>
      <c r="K14" s="22" t="s">
        <v>11</v>
      </c>
      <c r="L14" s="17">
        <f t="shared" si="3"/>
        <v>1</v>
      </c>
      <c r="M14" s="17">
        <f t="shared" si="4"/>
        <v>2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Stephen Atherton</v>
      </c>
      <c r="C15" s="21">
        <f>VLOOKUP(B15,[1]Teams2017!$C:$D,2,FALSE)</f>
        <v>69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Jeff Smith</v>
      </c>
      <c r="C16" s="25" t="str">
        <f>VLOOKUP(B16,[1]Teams2017!$C:$D,2,FALSE)</f>
        <v>F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Mark Farrell</v>
      </c>
      <c r="J16" s="25" t="str">
        <f>VLOOKUP(I16,[1]Teams2017!$C:$D,2,FALSE)</f>
        <v>B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160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120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161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121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162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122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21</v>
      </c>
      <c r="D25" s="45">
        <v>28</v>
      </c>
      <c r="E25" s="45"/>
      <c r="F25" s="46">
        <v>1400</v>
      </c>
      <c r="G25" s="47"/>
      <c r="H25" s="48"/>
      <c r="Q25" s="1"/>
      <c r="V25" t="s">
        <v>17</v>
      </c>
      <c r="W25">
        <f>SUM(E6:G20,L6:N20)</f>
        <v>11</v>
      </c>
    </row>
    <row r="26" spans="2:23" ht="15" thickBot="1">
      <c r="B26" s="44">
        <v>2</v>
      </c>
      <c r="C26" s="45">
        <v>23</v>
      </c>
      <c r="D26" s="45">
        <v>28</v>
      </c>
      <c r="E26" s="45">
        <v>22</v>
      </c>
      <c r="F26" s="46">
        <v>945</v>
      </c>
      <c r="G26" s="47"/>
      <c r="H26" s="48"/>
      <c r="Q26" s="1"/>
      <c r="W26">
        <f>COUNT(C25:E44)</f>
        <v>11</v>
      </c>
    </row>
    <row r="27" spans="2:23" ht="15" thickBot="1">
      <c r="B27" s="44">
        <v>3</v>
      </c>
      <c r="C27" s="45">
        <v>20</v>
      </c>
      <c r="D27" s="45">
        <v>22</v>
      </c>
      <c r="E27" s="45">
        <v>23</v>
      </c>
      <c r="F27" s="46">
        <v>500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28</v>
      </c>
      <c r="D28" s="45">
        <v>23</v>
      </c>
      <c r="E28" s="45">
        <v>25</v>
      </c>
      <c r="F28" s="46">
        <v>430</v>
      </c>
      <c r="G28" s="47"/>
      <c r="H28" s="48"/>
      <c r="Q28" s="1"/>
    </row>
    <row r="29" spans="2:23" ht="15" thickBot="1">
      <c r="B29" s="44">
        <v>5</v>
      </c>
      <c r="C29" s="45"/>
      <c r="D29" s="45"/>
      <c r="E29" s="45"/>
      <c r="F29" s="46"/>
      <c r="G29" s="47"/>
      <c r="H29" s="48"/>
      <c r="Q29" s="1"/>
    </row>
    <row r="30" spans="2:23" ht="15" thickBot="1">
      <c r="B30" s="44">
        <v>6</v>
      </c>
      <c r="C30" s="45"/>
      <c r="D30" s="45"/>
      <c r="E30" s="45"/>
      <c r="F30" s="46"/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5" priority="2" operator="equal">
      <formula>0</formula>
    </cfRule>
  </conditionalFormatting>
  <conditionalFormatting sqref="V27">
    <cfRule type="cellIs" dxfId="4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1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23.88671875" customWidth="1"/>
    <col min="19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11</v>
      </c>
      <c r="I2" s="2" t="s">
        <v>3</v>
      </c>
      <c r="J2" s="6">
        <f>VLOOKUP(G2,AF5:AG16,2,FALSE)</f>
        <v>0.84027777777777779</v>
      </c>
      <c r="N2" t="str">
        <f>CONCATENATE(E2,"-",G2)</f>
        <v>1-11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Pylons</v>
      </c>
      <c r="C4" s="8">
        <f>SUM(E6:E15,E18:E20)</f>
        <v>3</v>
      </c>
      <c r="I4" s="7" t="str">
        <f>VLOOKUP(N2,[1]Sked_2017!A:K,11,FALSE)</f>
        <v>Killer Whales</v>
      </c>
      <c r="J4" s="8">
        <f>SUM(L6:L15,L18:L20)</f>
        <v>1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Larry Condly</v>
      </c>
      <c r="C6" s="15">
        <f>VLOOKUP(B6,[1]Teams2017!$C:$D,2,FALSE)</f>
        <v>50</v>
      </c>
      <c r="D6" s="16" t="s">
        <v>11</v>
      </c>
      <c r="E6" s="17">
        <f>COUNTIF(C$25:C$44,C6)</f>
        <v>0</v>
      </c>
      <c r="F6" s="17">
        <f>COUNTIF(D$25:D$44,C6)</f>
        <v>0</v>
      </c>
      <c r="G6" s="18">
        <f>COUNTIF(E$25:E$44,C6)</f>
        <v>1</v>
      </c>
      <c r="I6" s="14" t="str">
        <f>HLOOKUP(I$4,Teams_2017,3,FALSE)</f>
        <v>James Campbell</v>
      </c>
      <c r="J6" s="15">
        <f>VLOOKUP(I6,[1]Teams2017!$C:$D,2,FALSE)</f>
        <v>30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Michael Luff</v>
      </c>
      <c r="C7" s="21">
        <f>VLOOKUP(B7,[1]Teams2017!$C:$D,2,FALSE)</f>
        <v>51</v>
      </c>
      <c r="D7" s="22" t="s">
        <v>11</v>
      </c>
      <c r="E7" s="17">
        <f t="shared" ref="E7:E16" si="0">COUNTIF(C$25:C$44,C7)</f>
        <v>1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Aaron Cornish</v>
      </c>
      <c r="J7" s="21">
        <f>VLOOKUP(I7,[1]Teams2017!$C:$D,2,FALSE)</f>
        <v>31</v>
      </c>
      <c r="K7" s="22" t="s">
        <v>11</v>
      </c>
      <c r="L7" s="17">
        <f t="shared" ref="L7:L22" si="3">COUNTIF(C$25:C$44,J7)</f>
        <v>0</v>
      </c>
      <c r="M7" s="17">
        <f t="shared" ref="M7:M22" si="4">COUNTIF(D$25:D$44,J7)</f>
        <v>1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Yvon Mayer</v>
      </c>
      <c r="C8" s="21">
        <f>VLOOKUP(B8,[1]Teams2017!$C:$D,2,FALSE)</f>
        <v>52</v>
      </c>
      <c r="D8" s="22"/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Sean Keenan</v>
      </c>
      <c r="J8" s="21">
        <f>VLOOKUP(I8,[1]Teams2017!$C:$D,2,FALSE)</f>
        <v>32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Brent McKenna</v>
      </c>
      <c r="C9" s="21">
        <f>VLOOKUP(B9,[1]Teams2017!$C:$D,2,FALSE)</f>
        <v>53</v>
      </c>
      <c r="D9" s="22" t="s">
        <v>11</v>
      </c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Ian Lapointe</v>
      </c>
      <c r="J9" s="21">
        <f>VLOOKUP(I9,[1]Teams2017!$C:$D,2,FALSE)</f>
        <v>33</v>
      </c>
      <c r="K9" s="22"/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Michael Moore</v>
      </c>
      <c r="C10" s="21">
        <f>VLOOKUP(B10,[1]Teams2017!$C:$D,2,FALSE)</f>
        <v>54</v>
      </c>
      <c r="D10" s="22" t="s">
        <v>11</v>
      </c>
      <c r="E10" s="17">
        <f t="shared" si="0"/>
        <v>2</v>
      </c>
      <c r="F10" s="17">
        <f t="shared" si="1"/>
        <v>0</v>
      </c>
      <c r="G10" s="18">
        <f t="shared" si="2"/>
        <v>0</v>
      </c>
      <c r="I10" s="20" t="str">
        <f>HLOOKUP(I$4,Teams_2017,8,FALSE)</f>
        <v>Bryan Letcher</v>
      </c>
      <c r="J10" s="21">
        <f>VLOOKUP(I10,[1]Teams2017!$C:$D,2,FALSE)</f>
        <v>34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Michael Murchie</v>
      </c>
      <c r="C11" s="21">
        <f>VLOOKUP(B11,[1]Teams2017!$C:$D,2,FALSE)</f>
        <v>55</v>
      </c>
      <c r="D11" s="22" t="s">
        <v>11</v>
      </c>
      <c r="E11" s="17">
        <f t="shared" si="0"/>
        <v>0</v>
      </c>
      <c r="F11" s="17">
        <f t="shared" si="1"/>
        <v>0</v>
      </c>
      <c r="G11" s="18">
        <f t="shared" si="2"/>
        <v>0</v>
      </c>
      <c r="I11" s="20" t="str">
        <f>HLOOKUP(I$4,Teams_2017,9,FALSE)</f>
        <v>Dave Mackenzie</v>
      </c>
      <c r="J11" s="21">
        <f>VLOOKUP(I11,[1]Teams2017!$C:$D,2,FALSE)</f>
        <v>35</v>
      </c>
      <c r="K11" s="22" t="s">
        <v>11</v>
      </c>
      <c r="L11" s="17">
        <f t="shared" si="3"/>
        <v>1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Stephen Rafuse</v>
      </c>
      <c r="C12" s="21">
        <f>VLOOKUP(B12,[1]Teams2017!$C:$D,2,FALSE)</f>
        <v>56</v>
      </c>
      <c r="D12" s="22"/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Matthew Petitpas</v>
      </c>
      <c r="J12" s="21">
        <f>VLOOKUP(I12,[1]Teams2017!$C:$D,2,FALSE)</f>
        <v>36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Jeff Stewart</v>
      </c>
      <c r="C13" s="21">
        <f>VLOOKUP(B13,[1]Teams2017!$C:$D,2,FALSE)</f>
        <v>57</v>
      </c>
      <c r="D13" s="22" t="s">
        <v>11</v>
      </c>
      <c r="E13" s="17">
        <f t="shared" si="0"/>
        <v>0</v>
      </c>
      <c r="F13" s="17">
        <f t="shared" si="1"/>
        <v>1</v>
      </c>
      <c r="G13" s="18">
        <f t="shared" si="2"/>
        <v>0</v>
      </c>
      <c r="I13" s="20" t="str">
        <f>HLOOKUP(I$4,Teams_2017,11,FALSE)</f>
        <v>Jordan Rattray</v>
      </c>
      <c r="J13" s="21">
        <f>VLOOKUP(I13,[1]Teams2017!$C:$D,2,FALSE)</f>
        <v>37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Joel Thorne</v>
      </c>
      <c r="C14" s="21">
        <f>VLOOKUP(B14,[1]Teams2017!$C:$D,2,FALSE)</f>
        <v>58</v>
      </c>
      <c r="D14" s="22" t="s">
        <v>11</v>
      </c>
      <c r="E14" s="17">
        <f t="shared" si="0"/>
        <v>0</v>
      </c>
      <c r="F14" s="17">
        <f t="shared" si="1"/>
        <v>1</v>
      </c>
      <c r="G14" s="18">
        <f t="shared" si="2"/>
        <v>0</v>
      </c>
      <c r="I14" s="20" t="str">
        <f>HLOOKUP(I$4,Teams_2017,12,FALSE)</f>
        <v>John Stewart</v>
      </c>
      <c r="J14" s="21">
        <f>VLOOKUP(I14,[1]Teams2017!$C:$D,2,FALSE)</f>
        <v>38</v>
      </c>
      <c r="K14" s="22" t="s">
        <v>11</v>
      </c>
      <c r="L14" s="17">
        <f t="shared" si="3"/>
        <v>0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Michael Wood</v>
      </c>
      <c r="C15" s="21">
        <f>VLOOKUP(B15,[1]Teams2017!$C:$D,2,FALSE)</f>
        <v>59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Brandon Leet MacFarlane</v>
      </c>
      <c r="C16" s="25" t="str">
        <f>VLOOKUP(B16,[1]Teams2017!$C:$D,2,FALSE)</f>
        <v>E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Ray Harris</v>
      </c>
      <c r="J16" s="25" t="str">
        <f>VLOOKUP(I16,[1]Teams2017!$C:$D,2,FALSE)</f>
        <v>C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150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130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151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131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152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132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51</v>
      </c>
      <c r="D25" s="45">
        <v>57</v>
      </c>
      <c r="E25" s="45"/>
      <c r="F25" s="46">
        <v>1345</v>
      </c>
      <c r="G25" s="47"/>
      <c r="H25" s="48"/>
      <c r="Q25" s="1"/>
      <c r="V25" t="s">
        <v>17</v>
      </c>
      <c r="W25">
        <f>SUM(E6:G20,L6:N20)</f>
        <v>8</v>
      </c>
    </row>
    <row r="26" spans="2:23" ht="15" thickBot="1">
      <c r="B26" s="44">
        <v>2</v>
      </c>
      <c r="C26" s="45">
        <v>54</v>
      </c>
      <c r="D26" s="45"/>
      <c r="E26" s="45"/>
      <c r="F26" s="46">
        <v>815</v>
      </c>
      <c r="G26" s="47"/>
      <c r="H26" s="48"/>
      <c r="Q26" s="1"/>
      <c r="W26">
        <f>COUNT(C25:E44)</f>
        <v>8</v>
      </c>
    </row>
    <row r="27" spans="2:23" ht="15" thickBot="1">
      <c r="B27" s="44">
        <v>3</v>
      </c>
      <c r="C27" s="45">
        <v>54</v>
      </c>
      <c r="D27" s="45">
        <v>58</v>
      </c>
      <c r="E27" s="45">
        <v>50</v>
      </c>
      <c r="F27" s="46">
        <v>630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35</v>
      </c>
      <c r="D28" s="45">
        <v>31</v>
      </c>
      <c r="E28" s="45"/>
      <c r="F28" s="46">
        <v>530</v>
      </c>
      <c r="G28" s="47"/>
      <c r="H28" s="48"/>
      <c r="Q28" s="1"/>
    </row>
    <row r="29" spans="2:23" ht="15" thickBot="1">
      <c r="B29" s="44">
        <v>5</v>
      </c>
      <c r="C29" s="45"/>
      <c r="D29" s="45"/>
      <c r="E29" s="45"/>
      <c r="F29" s="46"/>
      <c r="G29" s="47"/>
      <c r="H29" s="48"/>
      <c r="Q29" s="1"/>
    </row>
    <row r="30" spans="2:23" ht="15" thickBot="1">
      <c r="B30" s="44">
        <v>6</v>
      </c>
      <c r="C30" s="45"/>
      <c r="D30" s="45"/>
      <c r="E30" s="45"/>
      <c r="F30" s="46"/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3" priority="2" operator="equal">
      <formula>0</formula>
    </cfRule>
  </conditionalFormatting>
  <conditionalFormatting sqref="V27">
    <cfRule type="cellIs" dxfId="2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2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12</v>
      </c>
      <c r="I2" s="2" t="s">
        <v>3</v>
      </c>
      <c r="J2" s="6">
        <f>VLOOKUP(G2,AF5:AG16,2,FALSE)</f>
        <v>0.85763888888888884</v>
      </c>
      <c r="N2" t="str">
        <f>CONCATENATE(E2,"-",G2)</f>
        <v>1-12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Killer Whales</v>
      </c>
      <c r="C4" s="8">
        <f>SUM(E6:E15,E18:E20)</f>
        <v>3</v>
      </c>
      <c r="I4" s="7" t="str">
        <f>VLOOKUP(N2,[1]Sked_2017!A:K,11,FALSE)</f>
        <v>Goal Diggers</v>
      </c>
      <c r="J4" s="8">
        <f>SUM(L6:L15,L18:L20)</f>
        <v>4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James Campbell</v>
      </c>
      <c r="C6" s="15">
        <f>VLOOKUP(B6,[1]Teams2017!$C:$D,2,FALSE)</f>
        <v>30</v>
      </c>
      <c r="D6" s="16" t="s">
        <v>11</v>
      </c>
      <c r="E6" s="17">
        <f>COUNTIF(C$25:C$44,C6)</f>
        <v>0</v>
      </c>
      <c r="F6" s="17">
        <f>COUNTIF(D$25:D$44,C6)</f>
        <v>2</v>
      </c>
      <c r="G6" s="18">
        <f>COUNTIF(E$25:E$44,C6)</f>
        <v>0</v>
      </c>
      <c r="I6" s="14" t="str">
        <f>HLOOKUP(I$4,Teams_2017,3,FALSE)</f>
        <v>Wayne Helpard</v>
      </c>
      <c r="J6" s="15">
        <f>VLOOKUP(I6,[1]Teams2017!$C:$D,2,FALSE)</f>
        <v>20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1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Aaron Cornish</v>
      </c>
      <c r="C7" s="21">
        <f>VLOOKUP(B7,[1]Teams2017!$C:$D,2,FALSE)</f>
        <v>31</v>
      </c>
      <c r="D7" s="22" t="s">
        <v>11</v>
      </c>
      <c r="E7" s="17">
        <f t="shared" ref="E7:E16" si="0">COUNTIF(C$25:C$44,C7)</f>
        <v>1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Jean-Marc Gionet</v>
      </c>
      <c r="J7" s="21">
        <f>VLOOKUP(I7,[1]Teams2017!$C:$D,2,FALSE)</f>
        <v>21</v>
      </c>
      <c r="K7" s="22" t="s">
        <v>11</v>
      </c>
      <c r="L7" s="17">
        <f t="shared" ref="L7:L22" si="3">COUNTIF(C$25:C$44,J7)</f>
        <v>0</v>
      </c>
      <c r="M7" s="17">
        <f t="shared" ref="M7:M22" si="4">COUNTIF(D$25:D$44,J7)</f>
        <v>0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Sean Keenan</v>
      </c>
      <c r="C8" s="21">
        <f>VLOOKUP(B8,[1]Teams2017!$C:$D,2,FALSE)</f>
        <v>32</v>
      </c>
      <c r="D8" s="22" t="s">
        <v>11</v>
      </c>
      <c r="E8" s="17">
        <f t="shared" si="0"/>
        <v>1</v>
      </c>
      <c r="F8" s="17">
        <f t="shared" si="1"/>
        <v>0</v>
      </c>
      <c r="G8" s="18">
        <f t="shared" si="2"/>
        <v>0</v>
      </c>
      <c r="I8" s="20" t="str">
        <f>HLOOKUP(I$4,Teams_2017,6,FALSE)</f>
        <v>Troy Doyle</v>
      </c>
      <c r="J8" s="21">
        <f>VLOOKUP(I8,[1]Teams2017!$C:$D,2,FALSE)</f>
        <v>22</v>
      </c>
      <c r="K8" s="22" t="s">
        <v>11</v>
      </c>
      <c r="L8" s="17">
        <f t="shared" si="3"/>
        <v>1</v>
      </c>
      <c r="M8" s="17">
        <f t="shared" si="4"/>
        <v>1</v>
      </c>
      <c r="N8" s="18">
        <f t="shared" si="5"/>
        <v>1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Ian Lapointe</v>
      </c>
      <c r="C9" s="21">
        <f>VLOOKUP(B9,[1]Teams2017!$C:$D,2,FALSE)</f>
        <v>33</v>
      </c>
      <c r="D9" s="22"/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Robert Johnson</v>
      </c>
      <c r="J9" s="21">
        <f>VLOOKUP(I9,[1]Teams2017!$C:$D,2,FALSE)</f>
        <v>23</v>
      </c>
      <c r="K9" s="22" t="s">
        <v>11</v>
      </c>
      <c r="L9" s="17">
        <f t="shared" si="3"/>
        <v>1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Bryan Letcher</v>
      </c>
      <c r="C10" s="21">
        <f>VLOOKUP(B10,[1]Teams2017!$C:$D,2,FALSE)</f>
        <v>34</v>
      </c>
      <c r="D10" s="22" t="s">
        <v>11</v>
      </c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Jon Loubert</v>
      </c>
      <c r="J10" s="21">
        <f>VLOOKUP(I10,[1]Teams2017!$C:$D,2,FALSE)</f>
        <v>24</v>
      </c>
      <c r="K10" s="22" t="s">
        <v>11</v>
      </c>
      <c r="L10" s="17">
        <f t="shared" si="3"/>
        <v>1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Dave Mackenzie</v>
      </c>
      <c r="C11" s="21">
        <f>VLOOKUP(B11,[1]Teams2017!$C:$D,2,FALSE)</f>
        <v>35</v>
      </c>
      <c r="D11" s="22" t="s">
        <v>11</v>
      </c>
      <c r="E11" s="17">
        <f t="shared" si="0"/>
        <v>1</v>
      </c>
      <c r="F11" s="17">
        <f t="shared" si="1"/>
        <v>0</v>
      </c>
      <c r="G11" s="18">
        <f t="shared" si="2"/>
        <v>2</v>
      </c>
      <c r="I11" s="20" t="str">
        <f>HLOOKUP(I$4,Teams_2017,9,FALSE)</f>
        <v>Darryl Moorcroft</v>
      </c>
      <c r="J11" s="21">
        <f>VLOOKUP(I11,[1]Teams2017!$C:$D,2,FALSE)</f>
        <v>25</v>
      </c>
      <c r="K11" s="22" t="s">
        <v>11</v>
      </c>
      <c r="L11" s="17">
        <f t="shared" si="3"/>
        <v>1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Matthew Petitpas</v>
      </c>
      <c r="C12" s="21">
        <f>VLOOKUP(B12,[1]Teams2017!$C:$D,2,FALSE)</f>
        <v>36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Tim O'Leary</v>
      </c>
      <c r="J12" s="21">
        <f>VLOOKUP(I12,[1]Teams2017!$C:$D,2,FALSE)</f>
        <v>26</v>
      </c>
      <c r="K12" s="22" t="s">
        <v>11</v>
      </c>
      <c r="L12" s="17">
        <f t="shared" si="3"/>
        <v>0</v>
      </c>
      <c r="M12" s="17">
        <f t="shared" si="4"/>
        <v>1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Jordan Rattray</v>
      </c>
      <c r="C13" s="21">
        <f>VLOOKUP(B13,[1]Teams2017!$C:$D,2,FALSE)</f>
        <v>37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Rakesh Rajput</v>
      </c>
      <c r="J13" s="21">
        <f>VLOOKUP(I13,[1]Teams2017!$C:$D,2,FALSE)</f>
        <v>27</v>
      </c>
      <c r="K13" s="22" t="s">
        <v>11</v>
      </c>
      <c r="L13" s="17">
        <f t="shared" si="3"/>
        <v>0</v>
      </c>
      <c r="M13" s="17">
        <f t="shared" si="4"/>
        <v>2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John Stewart</v>
      </c>
      <c r="C14" s="21">
        <f>VLOOKUP(B14,[1]Teams2017!$C:$D,2,FALSE)</f>
        <v>38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Matthew Wedge</v>
      </c>
      <c r="J14" s="21">
        <f>VLOOKUP(I14,[1]Teams2017!$C:$D,2,FALSE)</f>
        <v>28</v>
      </c>
      <c r="K14" s="22" t="s">
        <v>11</v>
      </c>
      <c r="L14" s="17">
        <f t="shared" si="3"/>
        <v>0</v>
      </c>
      <c r="M14" s="17">
        <f t="shared" si="4"/>
        <v>0</v>
      </c>
      <c r="N14" s="18">
        <f t="shared" si="5"/>
        <v>2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Ray Harris</v>
      </c>
      <c r="C16" s="25" t="str">
        <f>VLOOKUP(B16,[1]Teams2017!$C:$D,2,FALSE)</f>
        <v>C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Mark Farrell</v>
      </c>
      <c r="J16" s="25" t="str">
        <f>VLOOKUP(I16,[1]Teams2017!$C:$D,2,FALSE)</f>
        <v>B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130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120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131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121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132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122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24</v>
      </c>
      <c r="D25" s="45">
        <v>27</v>
      </c>
      <c r="E25" s="45">
        <v>22</v>
      </c>
      <c r="F25" s="46">
        <v>1505</v>
      </c>
      <c r="G25" s="47"/>
      <c r="H25" s="48"/>
      <c r="Q25" s="1"/>
      <c r="V25" t="s">
        <v>17</v>
      </c>
      <c r="W25">
        <f>SUM(E6:G20,L6:N20)</f>
        <v>19</v>
      </c>
    </row>
    <row r="26" spans="2:23" ht="15" thickBot="1">
      <c r="B26" s="44">
        <v>2</v>
      </c>
      <c r="C26" s="45">
        <v>32</v>
      </c>
      <c r="D26" s="45">
        <v>30</v>
      </c>
      <c r="E26" s="45">
        <v>35</v>
      </c>
      <c r="F26" s="46">
        <v>900</v>
      </c>
      <c r="G26" s="47"/>
      <c r="H26" s="48"/>
      <c r="Q26" s="1"/>
      <c r="W26">
        <f>COUNT(C25:E44)</f>
        <v>19</v>
      </c>
    </row>
    <row r="27" spans="2:23" ht="15" thickBot="1">
      <c r="B27" s="44">
        <v>3</v>
      </c>
      <c r="C27" s="45">
        <v>35</v>
      </c>
      <c r="D27" s="45"/>
      <c r="E27" s="45"/>
      <c r="F27" s="46">
        <v>730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31</v>
      </c>
      <c r="D28" s="45">
        <v>30</v>
      </c>
      <c r="E28" s="45">
        <v>35</v>
      </c>
      <c r="F28" s="46">
        <v>700</v>
      </c>
      <c r="G28" s="47"/>
      <c r="H28" s="48"/>
      <c r="Q28" s="1"/>
    </row>
    <row r="29" spans="2:23" ht="15" thickBot="1">
      <c r="B29" s="44">
        <v>5</v>
      </c>
      <c r="C29" s="45">
        <v>22</v>
      </c>
      <c r="D29" s="45">
        <v>27</v>
      </c>
      <c r="E29" s="45">
        <v>28</v>
      </c>
      <c r="F29" s="46">
        <v>610</v>
      </c>
      <c r="G29" s="47"/>
      <c r="H29" s="48"/>
      <c r="Q29" s="1"/>
    </row>
    <row r="30" spans="2:23" ht="15" thickBot="1">
      <c r="B30" s="44">
        <v>6</v>
      </c>
      <c r="C30" s="45">
        <v>23</v>
      </c>
      <c r="D30" s="45">
        <v>22</v>
      </c>
      <c r="E30" s="45">
        <v>28</v>
      </c>
      <c r="F30" s="46">
        <v>445</v>
      </c>
      <c r="G30" s="47"/>
      <c r="H30" s="48"/>
      <c r="Q30" s="1"/>
    </row>
    <row r="31" spans="2:23" ht="15" thickBot="1">
      <c r="B31" s="44">
        <v>7</v>
      </c>
      <c r="C31" s="45">
        <v>25</v>
      </c>
      <c r="D31" s="45">
        <v>26</v>
      </c>
      <c r="E31" s="45">
        <v>20</v>
      </c>
      <c r="F31" s="46">
        <v>230</v>
      </c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1" priority="2" operator="equal">
      <formula>0</formula>
    </cfRule>
  </conditionalFormatting>
  <conditionalFormatting sqref="V27">
    <cfRule type="cellIs" dxfId="0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2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11.5546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2</v>
      </c>
      <c r="I2" s="2" t="s">
        <v>3</v>
      </c>
      <c r="J2" s="6">
        <f>VLOOKUP(G2,AF5:AG16,2,FALSE)</f>
        <v>0.68402777777777779</v>
      </c>
      <c r="N2" t="str">
        <f>CONCATENATE(E2,"-",G2)</f>
        <v>1-2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Stingers</v>
      </c>
      <c r="C4" s="8">
        <f>SUM(E6:E15,E18:E20)</f>
        <v>1</v>
      </c>
      <c r="I4" s="7" t="str">
        <f>VLOOKUP(N2,[1]Sked_2017!A:K,11,FALSE)</f>
        <v>Purple TR8RZ</v>
      </c>
      <c r="J4" s="8">
        <f>SUM(L6:L15,L18:L20)</f>
        <v>3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Mike Clarke</v>
      </c>
      <c r="C6" s="15">
        <f>VLOOKUP(B6,[1]Teams2017!$C:$D,2,FALSE)</f>
        <v>40</v>
      </c>
      <c r="D6" s="16" t="s">
        <v>11</v>
      </c>
      <c r="E6" s="17">
        <f>COUNTIF(C$25:C$44,C6)</f>
        <v>0</v>
      </c>
      <c r="F6" s="17">
        <f>COUNTIF(D$25:D$44,C6)</f>
        <v>0</v>
      </c>
      <c r="G6" s="18">
        <f>COUNTIF(E$25:E$44,C6)</f>
        <v>0</v>
      </c>
      <c r="I6" s="14" t="str">
        <f>HLOOKUP(I$4,Teams_2017,3,FALSE)</f>
        <v>Mike Connor</v>
      </c>
      <c r="J6" s="15">
        <f>VLOOKUP(I6,[1]Teams2017!$C:$D,2,FALSE)</f>
        <v>70</v>
      </c>
      <c r="K6" s="16" t="s">
        <v>11</v>
      </c>
      <c r="L6" s="17">
        <f>COUNTIF(C$25:C$44,J6)</f>
        <v>0</v>
      </c>
      <c r="M6" s="17">
        <f>COUNTIF(D$25:D$44,J6)</f>
        <v>1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Mike Davidson</v>
      </c>
      <c r="C7" s="21">
        <f>VLOOKUP(B7,[1]Teams2017!$C:$D,2,FALSE)</f>
        <v>41</v>
      </c>
      <c r="D7" s="22"/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Brian Kelly</v>
      </c>
      <c r="J7" s="21">
        <f>VLOOKUP(I7,[1]Teams2017!$C:$D,2,FALSE)</f>
        <v>71</v>
      </c>
      <c r="K7" s="22" t="s">
        <v>11</v>
      </c>
      <c r="L7" s="17">
        <f t="shared" ref="L7:L16" si="3">COUNTIF(C$25:C$44,J7)</f>
        <v>1</v>
      </c>
      <c r="M7" s="17">
        <f t="shared" ref="M7:M16" si="4">COUNTIF(D$25:D$44,J7)</f>
        <v>0</v>
      </c>
      <c r="N7" s="18">
        <f t="shared" ref="N7:N16" si="5">COUNTIF(E$25:E$44,J7)</f>
        <v>1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Alexandre Gagne</v>
      </c>
      <c r="C8" s="21">
        <f>VLOOKUP(B8,[1]Teams2017!$C:$D,2,FALSE)</f>
        <v>42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Carl Brown</v>
      </c>
      <c r="J8" s="21">
        <f>VLOOKUP(I8,[1]Teams2017!$C:$D,2,FALSE)</f>
        <v>72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Roger Gervais</v>
      </c>
      <c r="C9" s="21">
        <f>VLOOKUP(B9,[1]Teams2017!$C:$D,2,FALSE)</f>
        <v>43</v>
      </c>
      <c r="D9" s="22" t="s">
        <v>11</v>
      </c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Chris Kumar</v>
      </c>
      <c r="J9" s="21">
        <f>VLOOKUP(I9,[1]Teams2017!$C:$D,2,FALSE)</f>
        <v>73</v>
      </c>
      <c r="K9" s="22" t="s">
        <v>11</v>
      </c>
      <c r="L9" s="17">
        <f t="shared" si="3"/>
        <v>0</v>
      </c>
      <c r="M9" s="17">
        <f t="shared" si="4"/>
        <v>0</v>
      </c>
      <c r="N9" s="18">
        <f t="shared" si="5"/>
        <v>1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Burke Harmon</v>
      </c>
      <c r="C10" s="21">
        <f>VLOOKUP(B10,[1]Teams2017!$C:$D,2,FALSE)</f>
        <v>44</v>
      </c>
      <c r="D10" s="22" t="s">
        <v>11</v>
      </c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Michel Leger</v>
      </c>
      <c r="J10" s="21">
        <f>VLOOKUP(I10,[1]Teams2017!$C:$D,2,FALSE)</f>
        <v>74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Philip Lavergne</v>
      </c>
      <c r="C11" s="21">
        <f>VLOOKUP(B11,[1]Teams2017!$C:$D,2,FALSE)</f>
        <v>45</v>
      </c>
      <c r="D11" s="22" t="s">
        <v>11</v>
      </c>
      <c r="E11" s="17">
        <f t="shared" si="0"/>
        <v>1</v>
      </c>
      <c r="F11" s="17">
        <f t="shared" si="1"/>
        <v>0</v>
      </c>
      <c r="G11" s="18">
        <f t="shared" si="2"/>
        <v>0</v>
      </c>
      <c r="I11" s="20" t="str">
        <f>HLOOKUP(I$4,Teams_2017,9,FALSE)</f>
        <v>Shawn Noel</v>
      </c>
      <c r="J11" s="21">
        <f>VLOOKUP(I11,[1]Teams2017!$C:$D,2,FALSE)</f>
        <v>75</v>
      </c>
      <c r="K11" s="22" t="s">
        <v>11</v>
      </c>
      <c r="L11" s="17">
        <f t="shared" si="3"/>
        <v>0</v>
      </c>
      <c r="M11" s="17">
        <f t="shared" si="4"/>
        <v>1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Alex Main</v>
      </c>
      <c r="C12" s="21">
        <f>VLOOKUP(B12,[1]Teams2017!$C:$D,2,FALSE)</f>
        <v>46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Harold Plante</v>
      </c>
      <c r="J12" s="21">
        <f>VLOOKUP(I12,[1]Teams2017!$C:$D,2,FALSE)</f>
        <v>76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Douglas Taylor</v>
      </c>
      <c r="C13" s="21">
        <f>VLOOKUP(B13,[1]Teams2017!$C:$D,2,FALSE)</f>
        <v>47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Ben Warren</v>
      </c>
      <c r="J13" s="21">
        <f>VLOOKUP(I13,[1]Teams2017!$C:$D,2,FALSE)</f>
        <v>77</v>
      </c>
      <c r="K13" s="22" t="s">
        <v>11</v>
      </c>
      <c r="L13" s="17">
        <f t="shared" si="3"/>
        <v>1</v>
      </c>
      <c r="M13" s="17">
        <f t="shared" si="4"/>
        <v>1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Tyson Taylor</v>
      </c>
      <c r="C14" s="21">
        <f>VLOOKUP(B14,[1]Teams2017!$C:$D,2,FALSE)</f>
        <v>48</v>
      </c>
      <c r="D14" s="22" t="s">
        <v>11</v>
      </c>
      <c r="E14" s="17">
        <f t="shared" si="0"/>
        <v>0</v>
      </c>
      <c r="F14" s="17">
        <f t="shared" si="1"/>
        <v>1</v>
      </c>
      <c r="G14" s="18">
        <f t="shared" si="2"/>
        <v>0</v>
      </c>
      <c r="I14" s="20" t="str">
        <f>HLOOKUP(I$4,Teams_2017,12,FALSE)</f>
        <v>Jamie Williams</v>
      </c>
      <c r="J14" s="21">
        <f>VLOOKUP(I14,[1]Teams2017!$C:$D,2,FALSE)</f>
        <v>78</v>
      </c>
      <c r="K14" s="22" t="s">
        <v>11</v>
      </c>
      <c r="L14" s="17">
        <f t="shared" si="3"/>
        <v>1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Brad Wilson</v>
      </c>
      <c r="J15" s="21">
        <f>VLOOKUP(I15,[1]Teams2017!$C:$D,2,FALSE)</f>
        <v>79</v>
      </c>
      <c r="K15" s="22" t="s">
        <v>11</v>
      </c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Rick Kent</v>
      </c>
      <c r="C16" s="25" t="str">
        <f>VLOOKUP(B16,[1]Teams2017!$C:$D,2,FALSE)</f>
        <v>D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Cody Hickey Court</v>
      </c>
      <c r="J16" s="25" t="str">
        <f>VLOOKUP(I16,[1]Teams2017!$C:$D,2,FALSE)</f>
        <v>G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29"/>
      <c r="M17" s="29"/>
      <c r="N17" s="30"/>
      <c r="Q17" s="1"/>
    </row>
    <row r="18" spans="2:23" ht="15" thickBot="1">
      <c r="B18" s="31"/>
      <c r="C18" s="15">
        <f>C6+100</f>
        <v>140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170</v>
      </c>
      <c r="K18" s="16"/>
      <c r="L18" s="17">
        <f t="shared" ref="L18:L20" si="10">COUNTIF(C$25:C$44,J18)</f>
        <v>0</v>
      </c>
      <c r="M18" s="17">
        <f t="shared" ref="M18:M20" si="11">COUNTIF(D$25:D$44,J18)</f>
        <v>0</v>
      </c>
      <c r="N18" s="18">
        <f t="shared" ref="N18:N20" si="12">COUNTIF(E$25:E$44,J18)</f>
        <v>0</v>
      </c>
      <c r="Q18" s="1"/>
    </row>
    <row r="19" spans="2:23" ht="15" thickBot="1">
      <c r="B19" s="32"/>
      <c r="C19" s="21">
        <f t="shared" ref="C19:C20" si="13">C7+100</f>
        <v>141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4">J7+100</f>
        <v>171</v>
      </c>
      <c r="K19" s="22"/>
      <c r="L19" s="17">
        <f t="shared" si="10"/>
        <v>0</v>
      </c>
      <c r="M19" s="17">
        <f t="shared" si="11"/>
        <v>0</v>
      </c>
      <c r="N19" s="18">
        <f t="shared" si="12"/>
        <v>0</v>
      </c>
      <c r="Q19" s="1"/>
    </row>
    <row r="20" spans="2:23" ht="15" thickBot="1">
      <c r="B20" s="33"/>
      <c r="C20" s="34">
        <f t="shared" si="13"/>
        <v>142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4"/>
        <v>172</v>
      </c>
      <c r="K20" s="26"/>
      <c r="L20" s="17">
        <f t="shared" si="10"/>
        <v>0</v>
      </c>
      <c r="M20" s="17">
        <f t="shared" si="11"/>
        <v>0</v>
      </c>
      <c r="N20" s="18">
        <f t="shared" si="12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29"/>
      <c r="M21" s="29"/>
      <c r="N21" s="30"/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36"/>
      <c r="M22" s="36"/>
      <c r="N22" s="38"/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45</v>
      </c>
      <c r="D25" s="45">
        <v>48</v>
      </c>
      <c r="E25" s="45"/>
      <c r="F25" s="46">
        <v>1014</v>
      </c>
      <c r="G25" s="47"/>
      <c r="H25" s="48"/>
      <c r="Q25" s="1"/>
      <c r="W25">
        <f>SUM(E6:G20,L6:N20)</f>
        <v>10</v>
      </c>
    </row>
    <row r="26" spans="2:23" ht="15" thickBot="1">
      <c r="B26" s="44">
        <v>2</v>
      </c>
      <c r="C26" s="45">
        <v>71</v>
      </c>
      <c r="D26" s="45">
        <v>77</v>
      </c>
      <c r="E26" s="45"/>
      <c r="F26" s="46">
        <v>1010</v>
      </c>
      <c r="G26" s="47"/>
      <c r="H26" s="48"/>
      <c r="Q26" s="1"/>
      <c r="W26">
        <f>COUNT(C25:E44)</f>
        <v>10</v>
      </c>
    </row>
    <row r="27" spans="2:23" ht="15" thickBot="1">
      <c r="B27" s="44">
        <v>3</v>
      </c>
      <c r="C27" s="45">
        <v>78</v>
      </c>
      <c r="D27" s="45">
        <v>70</v>
      </c>
      <c r="E27" s="45">
        <v>71</v>
      </c>
      <c r="F27" s="46">
        <v>415</v>
      </c>
      <c r="G27" s="47"/>
      <c r="H27" s="48"/>
      <c r="I27" s="49" t="s">
        <v>16</v>
      </c>
      <c r="J27" s="50"/>
      <c r="K27" s="50"/>
      <c r="L27" s="50"/>
      <c r="M27" s="50"/>
      <c r="Q27" s="1"/>
    </row>
    <row r="28" spans="2:23" ht="15" thickBot="1">
      <c r="B28" s="44">
        <v>4</v>
      </c>
      <c r="C28" s="45">
        <v>77</v>
      </c>
      <c r="D28" s="45">
        <v>75</v>
      </c>
      <c r="E28" s="45">
        <v>73</v>
      </c>
      <c r="F28" s="46">
        <v>15</v>
      </c>
      <c r="G28" s="47"/>
      <c r="H28" s="48"/>
      <c r="Q28" s="1"/>
    </row>
    <row r="29" spans="2:23" ht="15" thickBot="1">
      <c r="B29" s="44">
        <v>5</v>
      </c>
      <c r="C29" s="45"/>
      <c r="D29" s="45"/>
      <c r="E29" s="45"/>
      <c r="F29" s="46"/>
      <c r="G29" s="47"/>
      <c r="H29" s="48"/>
      <c r="Q29" s="1"/>
    </row>
    <row r="30" spans="2:23" ht="15" thickBot="1">
      <c r="B30" s="44">
        <v>6</v>
      </c>
      <c r="C30" s="45"/>
      <c r="D30" s="45"/>
      <c r="E30" s="45"/>
      <c r="F30" s="46"/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L6:N20 E6:G20">
    <cfRule type="cellIs" dxfId="19" priority="1" operator="equal">
      <formula>0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3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11.5546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3</v>
      </c>
      <c r="I2" s="2" t="s">
        <v>3</v>
      </c>
      <c r="J2" s="6">
        <f>VLOOKUP(G2,AF5:AG16,2,FALSE)</f>
        <v>0.70138888888888884</v>
      </c>
      <c r="N2" t="str">
        <f>CONCATENATE(E2,"-",G2)</f>
        <v>1-3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North Stars</v>
      </c>
      <c r="C4" s="8">
        <f>SUM(E6:E15,E18:E20)</f>
        <v>5</v>
      </c>
      <c r="I4" s="7" t="str">
        <f>VLOOKUP(N2,[1]Sked_2017!A:K,11,FALSE)</f>
        <v>White Walkers</v>
      </c>
      <c r="J4" s="8">
        <f>SUM(L6:L15,L18:L20)</f>
        <v>2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Bruno Dugas</v>
      </c>
      <c r="C6" s="15">
        <f>VLOOKUP(B6,[1]Teams2017!$C:$D,2,FALSE)</f>
        <v>10</v>
      </c>
      <c r="D6" s="16" t="s">
        <v>11</v>
      </c>
      <c r="E6" s="17">
        <f>COUNTIF(C$25:C$44,C6)</f>
        <v>1</v>
      </c>
      <c r="F6" s="17">
        <f>COUNTIF(D$25:D$44,C6)</f>
        <v>1</v>
      </c>
      <c r="G6" s="18">
        <f>COUNTIF(E$25:E$44,C6)</f>
        <v>0</v>
      </c>
      <c r="I6" s="14" t="str">
        <f>HLOOKUP(I$4,Teams_2017,3,FALSE)</f>
        <v>Collin Sleep</v>
      </c>
      <c r="J6" s="15">
        <f>VLOOKUP(I6,[1]Teams2017!$C:$D,2,FALSE)</f>
        <v>80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Derek Brown</v>
      </c>
      <c r="C7" s="21">
        <f>VLOOKUP(B7,[1]Teams2017!$C:$D,2,FALSE)</f>
        <v>11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Connor Hoeg</v>
      </c>
      <c r="J7" s="21">
        <f>VLOOKUP(I7,[1]Teams2017!$C:$D,2,FALSE)</f>
        <v>81</v>
      </c>
      <c r="K7" s="22" t="s">
        <v>11</v>
      </c>
      <c r="L7" s="17">
        <f t="shared" ref="L7:L16" si="3">COUNTIF(C$25:C$44,J7)</f>
        <v>0</v>
      </c>
      <c r="M7" s="17">
        <f t="shared" ref="M7:M16" si="4">COUNTIF(D$25:D$44,J7)</f>
        <v>0</v>
      </c>
      <c r="N7" s="18">
        <f t="shared" ref="N7:N16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Luke Demmings</v>
      </c>
      <c r="C8" s="21">
        <f>VLOOKUP(B8,[1]Teams2017!$C:$D,2,FALSE)</f>
        <v>12</v>
      </c>
      <c r="D8" s="22" t="s">
        <v>11</v>
      </c>
      <c r="E8" s="17">
        <f t="shared" si="0"/>
        <v>0</v>
      </c>
      <c r="F8" s="17">
        <f t="shared" si="1"/>
        <v>1</v>
      </c>
      <c r="G8" s="18">
        <f t="shared" si="2"/>
        <v>0</v>
      </c>
      <c r="I8" s="20" t="str">
        <f>HLOOKUP(I$4,Teams_2017,6,FALSE)</f>
        <v>Scott Lynch</v>
      </c>
      <c r="J8" s="21">
        <f>VLOOKUP(I8,[1]Teams2017!$C:$D,2,FALSE)</f>
        <v>82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Ryan Dickson</v>
      </c>
      <c r="C9" s="21">
        <f>VLOOKUP(B9,[1]Teams2017!$C:$D,2,FALSE)</f>
        <v>13</v>
      </c>
      <c r="D9" s="22" t="s">
        <v>11</v>
      </c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Justin Manzer</v>
      </c>
      <c r="J9" s="21">
        <f>VLOOKUP(I9,[1]Teams2017!$C:$D,2,FALSE)</f>
        <v>83</v>
      </c>
      <c r="K9" s="22" t="s">
        <v>11</v>
      </c>
      <c r="L9" s="17">
        <f t="shared" si="3"/>
        <v>1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Kyle Getson</v>
      </c>
      <c r="C10" s="21">
        <f>VLOOKUP(B10,[1]Teams2017!$C:$D,2,FALSE)</f>
        <v>14</v>
      </c>
      <c r="D10" s="22"/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Travis Muxworthy</v>
      </c>
      <c r="J10" s="21">
        <f>VLOOKUP(I10,[1]Teams2017!$C:$D,2,FALSE)</f>
        <v>84</v>
      </c>
      <c r="K10" s="22"/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Marc Guitard</v>
      </c>
      <c r="C11" s="21">
        <f>VLOOKUP(B11,[1]Teams2017!$C:$D,2,FALSE)</f>
        <v>15</v>
      </c>
      <c r="D11" s="22" t="s">
        <v>11</v>
      </c>
      <c r="E11" s="17">
        <f t="shared" si="0"/>
        <v>2</v>
      </c>
      <c r="F11" s="17">
        <f t="shared" si="1"/>
        <v>0</v>
      </c>
      <c r="G11" s="18">
        <f t="shared" si="2"/>
        <v>0</v>
      </c>
      <c r="I11" s="20" t="str">
        <f>HLOOKUP(I$4,Teams_2017,9,FALSE)</f>
        <v>Mike Ridley</v>
      </c>
      <c r="J11" s="21">
        <f>VLOOKUP(I11,[1]Teams2017!$C:$D,2,FALSE)</f>
        <v>85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Daniel Senechal</v>
      </c>
      <c r="C12" s="21">
        <f>VLOOKUP(B12,[1]Teams2017!$C:$D,2,FALSE)</f>
        <v>16</v>
      </c>
      <c r="D12" s="22" t="s">
        <v>11</v>
      </c>
      <c r="E12" s="17">
        <f t="shared" si="0"/>
        <v>2</v>
      </c>
      <c r="F12" s="17">
        <f t="shared" si="1"/>
        <v>0</v>
      </c>
      <c r="G12" s="18">
        <f t="shared" si="2"/>
        <v>0</v>
      </c>
      <c r="I12" s="20" t="str">
        <f>HLOOKUP(I$4,Teams_2017,10,FALSE)</f>
        <v>Rick Bartlett</v>
      </c>
      <c r="J12" s="21">
        <f>VLOOKUP(I12,[1]Teams2017!$C:$D,2,FALSE)</f>
        <v>86</v>
      </c>
      <c r="K12" s="22" t="s">
        <v>11</v>
      </c>
      <c r="L12" s="17">
        <f t="shared" si="3"/>
        <v>0</v>
      </c>
      <c r="M12" s="17">
        <f t="shared" si="4"/>
        <v>1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Sloan Smallman</v>
      </c>
      <c r="C13" s="21">
        <f>VLOOKUP(B13,[1]Teams2017!$C:$D,2,FALSE)</f>
        <v>17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Jeremy Snow</v>
      </c>
      <c r="J13" s="21">
        <f>VLOOKUP(I13,[1]Teams2017!$C:$D,2,FALSE)</f>
        <v>87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Christopher Travis</v>
      </c>
      <c r="C14" s="21">
        <f>VLOOKUP(B14,[1]Teams2017!$C:$D,2,FALSE)</f>
        <v>18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Bobby Woods</v>
      </c>
      <c r="J14" s="21">
        <f>VLOOKUP(I14,[1]Teams2017!$C:$D,2,FALSE)</f>
        <v>88</v>
      </c>
      <c r="K14" s="22" t="s">
        <v>11</v>
      </c>
      <c r="L14" s="17">
        <f t="shared" si="3"/>
        <v>0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Justin Hetherington</v>
      </c>
      <c r="J15" s="21">
        <f>VLOOKUP(I15,[1]Teams2017!$C:$D,2,FALSE)</f>
        <v>89</v>
      </c>
      <c r="K15" s="22" t="s">
        <v>11</v>
      </c>
      <c r="L15" s="17">
        <f t="shared" si="3"/>
        <v>1</v>
      </c>
      <c r="M15" s="17">
        <f t="shared" si="4"/>
        <v>1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Paul Richard</v>
      </c>
      <c r="C16" s="25" t="str">
        <f>VLOOKUP(B16,[1]Teams2017!$C:$D,2,FALSE)</f>
        <v>A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George Khoury</v>
      </c>
      <c r="J16" s="25" t="str">
        <f>VLOOKUP(I16,[1]Teams2017!$C:$D,2,FALSE)</f>
        <v>H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29"/>
      <c r="M17" s="29"/>
      <c r="N17" s="30"/>
      <c r="Q17" s="1"/>
    </row>
    <row r="18" spans="2:23" ht="15" thickBot="1">
      <c r="B18" s="31"/>
      <c r="C18" s="15">
        <f>C6+100</f>
        <v>110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180</v>
      </c>
      <c r="K18" s="16"/>
      <c r="L18" s="17">
        <f t="shared" ref="L18:L20" si="10">COUNTIF(C$25:C$44,J18)</f>
        <v>0</v>
      </c>
      <c r="M18" s="17">
        <f t="shared" ref="M18:M20" si="11">COUNTIF(D$25:D$44,J18)</f>
        <v>0</v>
      </c>
      <c r="N18" s="18">
        <f t="shared" ref="N18:N20" si="12">COUNTIF(E$25:E$44,J18)</f>
        <v>0</v>
      </c>
      <c r="Q18" s="1"/>
    </row>
    <row r="19" spans="2:23" ht="15" thickBot="1">
      <c r="B19" s="32"/>
      <c r="C19" s="21">
        <f t="shared" ref="C19:C20" si="13">C7+100</f>
        <v>111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4">J7+100</f>
        <v>181</v>
      </c>
      <c r="K19" s="22"/>
      <c r="L19" s="17">
        <f t="shared" si="10"/>
        <v>0</v>
      </c>
      <c r="M19" s="17">
        <f t="shared" si="11"/>
        <v>0</v>
      </c>
      <c r="N19" s="18">
        <f t="shared" si="12"/>
        <v>0</v>
      </c>
      <c r="Q19" s="1"/>
    </row>
    <row r="20" spans="2:23" ht="15" thickBot="1">
      <c r="B20" s="33"/>
      <c r="C20" s="34">
        <f t="shared" si="13"/>
        <v>112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4"/>
        <v>182</v>
      </c>
      <c r="K20" s="26"/>
      <c r="L20" s="17">
        <f t="shared" si="10"/>
        <v>0</v>
      </c>
      <c r="M20" s="17">
        <f t="shared" si="11"/>
        <v>0</v>
      </c>
      <c r="N20" s="18">
        <f t="shared" si="12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29"/>
      <c r="M21" s="29"/>
      <c r="N21" s="30"/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36"/>
      <c r="M22" s="36"/>
      <c r="N22" s="38"/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10</v>
      </c>
      <c r="D25" s="45"/>
      <c r="E25" s="45"/>
      <c r="F25" s="46">
        <v>1637</v>
      </c>
      <c r="G25" s="47"/>
      <c r="H25" s="48"/>
      <c r="Q25" s="1"/>
      <c r="V25" t="s">
        <v>17</v>
      </c>
      <c r="W25">
        <f>SUM(E6:G20,L6:N20)</f>
        <v>11</v>
      </c>
    </row>
    <row r="26" spans="2:23" ht="15" thickBot="1">
      <c r="B26" s="44">
        <v>2</v>
      </c>
      <c r="C26" s="45">
        <v>15</v>
      </c>
      <c r="D26" s="45"/>
      <c r="E26" s="45"/>
      <c r="F26" s="46">
        <v>1122</v>
      </c>
      <c r="G26" s="47"/>
      <c r="H26" s="48"/>
      <c r="Q26" s="1"/>
      <c r="W26">
        <f>COUNT(C25:E44)</f>
        <v>11</v>
      </c>
    </row>
    <row r="27" spans="2:23" ht="15" thickBot="1">
      <c r="B27" s="44">
        <v>3</v>
      </c>
      <c r="C27" s="45">
        <v>16</v>
      </c>
      <c r="D27" s="45"/>
      <c r="E27" s="45"/>
      <c r="F27" s="46">
        <v>1013</v>
      </c>
      <c r="G27" s="47"/>
      <c r="H27" s="48"/>
      <c r="I27" s="49" t="s">
        <v>16</v>
      </c>
      <c r="J27" s="50"/>
      <c r="K27" s="50"/>
      <c r="L27" s="50"/>
      <c r="M27" s="50"/>
      <c r="Q27" s="1"/>
    </row>
    <row r="28" spans="2:23" ht="15" thickBot="1">
      <c r="B28" s="44">
        <v>4</v>
      </c>
      <c r="C28" s="45">
        <v>83</v>
      </c>
      <c r="D28" s="45">
        <v>89</v>
      </c>
      <c r="E28" s="45"/>
      <c r="F28" s="46">
        <v>1005</v>
      </c>
      <c r="G28" s="47"/>
      <c r="H28" s="48"/>
      <c r="Q28" s="1"/>
    </row>
    <row r="29" spans="2:23" ht="15" thickBot="1">
      <c r="B29" s="44">
        <v>5</v>
      </c>
      <c r="C29" s="45">
        <v>89</v>
      </c>
      <c r="D29" s="45">
        <v>86</v>
      </c>
      <c r="E29" s="45"/>
      <c r="F29" s="46">
        <v>827</v>
      </c>
      <c r="G29" s="47"/>
      <c r="H29" s="48"/>
      <c r="Q29" s="1"/>
    </row>
    <row r="30" spans="2:23" ht="15" thickBot="1">
      <c r="B30" s="44">
        <v>6</v>
      </c>
      <c r="C30" s="45">
        <v>15</v>
      </c>
      <c r="D30" s="45">
        <v>10</v>
      </c>
      <c r="E30" s="45"/>
      <c r="F30" s="46">
        <v>645</v>
      </c>
      <c r="G30" s="47"/>
      <c r="H30" s="48"/>
      <c r="Q30" s="1"/>
    </row>
    <row r="31" spans="2:23" ht="15" thickBot="1">
      <c r="B31" s="44">
        <v>7</v>
      </c>
      <c r="C31" s="45">
        <v>16</v>
      </c>
      <c r="D31" s="45">
        <v>12</v>
      </c>
      <c r="E31" s="45"/>
      <c r="F31" s="46">
        <v>618</v>
      </c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L6:N20 E6:G20">
    <cfRule type="cellIs" dxfId="18" priority="1" operator="equal">
      <formula>0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4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4</v>
      </c>
      <c r="I2" s="2" t="s">
        <v>3</v>
      </c>
      <c r="J2" s="6">
        <f>VLOOKUP(G2,AF5:AG16,2,FALSE)</f>
        <v>0.71875</v>
      </c>
      <c r="N2" t="str">
        <f>CONCATENATE(E2,"-",G2)</f>
        <v>1-4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Stingers</v>
      </c>
      <c r="C4" s="8">
        <f>SUM(E6:E15,E18:E20)</f>
        <v>4</v>
      </c>
      <c r="I4" s="7" t="str">
        <f>VLOOKUP(N2,[1]Sked_2017!A:K,11,FALSE)</f>
        <v>White Walkers</v>
      </c>
      <c r="J4" s="8">
        <f>SUM(L6:L15,L18:L20)</f>
        <v>5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Mike Clarke</v>
      </c>
      <c r="C6" s="15">
        <f>VLOOKUP(B6,[1]Teams2017!$C:$D,2,FALSE)</f>
        <v>40</v>
      </c>
      <c r="D6" s="16" t="s">
        <v>11</v>
      </c>
      <c r="E6" s="17">
        <f>COUNTIF(C$25:C$44,C6)</f>
        <v>1</v>
      </c>
      <c r="F6" s="17">
        <f>COUNTIF(D$25:D$44,C6)</f>
        <v>1</v>
      </c>
      <c r="G6" s="18">
        <f>COUNTIF(E$25:E$44,C6)</f>
        <v>0</v>
      </c>
      <c r="I6" s="14" t="str">
        <f>HLOOKUP(I$4,Teams_2017,3,FALSE)</f>
        <v>Collin Sleep</v>
      </c>
      <c r="J6" s="15">
        <f>VLOOKUP(I6,[1]Teams2017!$C:$D,2,FALSE)</f>
        <v>80</v>
      </c>
      <c r="K6" s="16" t="s">
        <v>11</v>
      </c>
      <c r="L6" s="17">
        <f>COUNTIF(C$25:C$44,J6)</f>
        <v>0</v>
      </c>
      <c r="M6" s="17">
        <f>COUNTIF(D$25:D$44,J6)</f>
        <v>1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Mike Davidson</v>
      </c>
      <c r="C7" s="21">
        <f>VLOOKUP(B7,[1]Teams2017!$C:$D,2,FALSE)</f>
        <v>41</v>
      </c>
      <c r="D7" s="22"/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Connor Hoeg</v>
      </c>
      <c r="J7" s="21">
        <f>VLOOKUP(I7,[1]Teams2017!$C:$D,2,FALSE)</f>
        <v>81</v>
      </c>
      <c r="K7" s="22" t="s">
        <v>11</v>
      </c>
      <c r="L7" s="17">
        <f t="shared" ref="L7:L16" si="3">COUNTIF(C$25:C$44,J7)</f>
        <v>0</v>
      </c>
      <c r="M7" s="17">
        <f t="shared" ref="M7:M16" si="4">COUNTIF(D$25:D$44,J7)</f>
        <v>0</v>
      </c>
      <c r="N7" s="18">
        <f t="shared" ref="N7:N16" si="5">COUNTIF(E$25:E$44,J7)</f>
        <v>1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Alexandre Gagne</v>
      </c>
      <c r="C8" s="21">
        <f>VLOOKUP(B8,[1]Teams2017!$C:$D,2,FALSE)</f>
        <v>42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1</v>
      </c>
      <c r="I8" s="20" t="str">
        <f>HLOOKUP(I$4,Teams_2017,6,FALSE)</f>
        <v>Scott Lynch</v>
      </c>
      <c r="J8" s="21">
        <f>VLOOKUP(I8,[1]Teams2017!$C:$D,2,FALSE)</f>
        <v>82</v>
      </c>
      <c r="K8" s="22" t="s">
        <v>11</v>
      </c>
      <c r="L8" s="17">
        <f t="shared" si="3"/>
        <v>1</v>
      </c>
      <c r="M8" s="17">
        <f t="shared" si="4"/>
        <v>1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Roger Gervais</v>
      </c>
      <c r="C9" s="21">
        <f>VLOOKUP(B9,[1]Teams2017!$C:$D,2,FALSE)</f>
        <v>43</v>
      </c>
      <c r="D9" s="22" t="s">
        <v>11</v>
      </c>
      <c r="E9" s="17">
        <f t="shared" si="0"/>
        <v>1</v>
      </c>
      <c r="F9" s="17">
        <f t="shared" si="1"/>
        <v>0</v>
      </c>
      <c r="G9" s="18">
        <f t="shared" si="2"/>
        <v>0</v>
      </c>
      <c r="I9" s="20" t="str">
        <f>HLOOKUP(I$4,Teams_2017,7,FALSE)</f>
        <v>Justin Manzer</v>
      </c>
      <c r="J9" s="21">
        <f>VLOOKUP(I9,[1]Teams2017!$C:$D,2,FALSE)</f>
        <v>83</v>
      </c>
      <c r="K9" s="22" t="s">
        <v>11</v>
      </c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Burke Harmon</v>
      </c>
      <c r="C10" s="21">
        <f>VLOOKUP(B10,[1]Teams2017!$C:$D,2,FALSE)</f>
        <v>44</v>
      </c>
      <c r="D10" s="22" t="s">
        <v>11</v>
      </c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Travis Muxworthy</v>
      </c>
      <c r="J10" s="21">
        <f>VLOOKUP(I10,[1]Teams2017!$C:$D,2,FALSE)</f>
        <v>84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Philip Lavergne</v>
      </c>
      <c r="C11" s="21">
        <f>VLOOKUP(B11,[1]Teams2017!$C:$D,2,FALSE)</f>
        <v>45</v>
      </c>
      <c r="D11" s="22" t="s">
        <v>11</v>
      </c>
      <c r="E11" s="17">
        <f t="shared" si="0"/>
        <v>2</v>
      </c>
      <c r="F11" s="17">
        <f t="shared" si="1"/>
        <v>0</v>
      </c>
      <c r="G11" s="18">
        <f t="shared" si="2"/>
        <v>0</v>
      </c>
      <c r="I11" s="20" t="str">
        <f>HLOOKUP(I$4,Teams_2017,9,FALSE)</f>
        <v>Mike Ridley</v>
      </c>
      <c r="J11" s="21">
        <f>VLOOKUP(I11,[1]Teams2017!$C:$D,2,FALSE)</f>
        <v>85</v>
      </c>
      <c r="K11" s="22" t="s">
        <v>11</v>
      </c>
      <c r="L11" s="17">
        <f t="shared" si="3"/>
        <v>0</v>
      </c>
      <c r="M11" s="17">
        <f t="shared" si="4"/>
        <v>1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Alex Main</v>
      </c>
      <c r="C12" s="21">
        <f>VLOOKUP(B12,[1]Teams2017!$C:$D,2,FALSE)</f>
        <v>46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Rick Bartlett</v>
      </c>
      <c r="J12" s="21">
        <f>VLOOKUP(I12,[1]Teams2017!$C:$D,2,FALSE)</f>
        <v>86</v>
      </c>
      <c r="K12" s="22" t="s">
        <v>11</v>
      </c>
      <c r="L12" s="17">
        <f t="shared" si="3"/>
        <v>0</v>
      </c>
      <c r="M12" s="17">
        <f t="shared" si="4"/>
        <v>1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Douglas Taylor</v>
      </c>
      <c r="C13" s="21">
        <f>VLOOKUP(B13,[1]Teams2017!$C:$D,2,FALSE)</f>
        <v>47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Jeremy Snow</v>
      </c>
      <c r="J13" s="21">
        <f>VLOOKUP(I13,[1]Teams2017!$C:$D,2,FALSE)</f>
        <v>87</v>
      </c>
      <c r="K13" s="22" t="s">
        <v>11</v>
      </c>
      <c r="L13" s="17">
        <f t="shared" si="3"/>
        <v>1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Tyson Taylor</v>
      </c>
      <c r="C14" s="21">
        <f>VLOOKUP(B14,[1]Teams2017!$C:$D,2,FALSE)</f>
        <v>48</v>
      </c>
      <c r="D14" s="22" t="s">
        <v>11</v>
      </c>
      <c r="E14" s="17">
        <f t="shared" si="0"/>
        <v>0</v>
      </c>
      <c r="F14" s="17">
        <f t="shared" si="1"/>
        <v>1</v>
      </c>
      <c r="G14" s="18">
        <f t="shared" si="2"/>
        <v>0</v>
      </c>
      <c r="I14" s="20" t="str">
        <f>HLOOKUP(I$4,Teams_2017,12,FALSE)</f>
        <v>Bobby Woods</v>
      </c>
      <c r="J14" s="21">
        <f>VLOOKUP(I14,[1]Teams2017!$C:$D,2,FALSE)</f>
        <v>88</v>
      </c>
      <c r="K14" s="22" t="s">
        <v>11</v>
      </c>
      <c r="L14" s="17">
        <f t="shared" si="3"/>
        <v>2</v>
      </c>
      <c r="M14" s="17">
        <f t="shared" si="4"/>
        <v>0</v>
      </c>
      <c r="N14" s="18">
        <f t="shared" si="5"/>
        <v>1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Justin Hetherington</v>
      </c>
      <c r="J15" s="21">
        <f>VLOOKUP(I15,[1]Teams2017!$C:$D,2,FALSE)</f>
        <v>89</v>
      </c>
      <c r="K15" s="22" t="s">
        <v>11</v>
      </c>
      <c r="L15" s="17">
        <f t="shared" si="3"/>
        <v>1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Rick Kent</v>
      </c>
      <c r="C16" s="25" t="str">
        <f>VLOOKUP(B16,[1]Teams2017!$C:$D,2,FALSE)</f>
        <v>D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George Khoury</v>
      </c>
      <c r="J16" s="25" t="str">
        <f>VLOOKUP(I16,[1]Teams2017!$C:$D,2,FALSE)</f>
        <v>H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29"/>
      <c r="M17" s="29"/>
      <c r="N17" s="30"/>
      <c r="Q17" s="1"/>
    </row>
    <row r="18" spans="2:23" ht="15" thickBot="1">
      <c r="B18" s="31"/>
      <c r="C18" s="15">
        <f>C6+100</f>
        <v>140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180</v>
      </c>
      <c r="K18" s="16"/>
      <c r="L18" s="17">
        <f t="shared" ref="L18:L20" si="10">COUNTIF(C$25:C$44,J18)</f>
        <v>0</v>
      </c>
      <c r="M18" s="17">
        <f t="shared" ref="M18:M20" si="11">COUNTIF(D$25:D$44,J18)</f>
        <v>0</v>
      </c>
      <c r="N18" s="18">
        <f t="shared" ref="N18:N20" si="12">COUNTIF(E$25:E$44,J18)</f>
        <v>0</v>
      </c>
      <c r="Q18" s="1"/>
    </row>
    <row r="19" spans="2:23" ht="15" thickBot="1">
      <c r="B19" s="32"/>
      <c r="C19" s="21">
        <f t="shared" ref="C19:C20" si="13">C7+100</f>
        <v>141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4">J7+100</f>
        <v>181</v>
      </c>
      <c r="K19" s="22"/>
      <c r="L19" s="17">
        <f t="shared" si="10"/>
        <v>0</v>
      </c>
      <c r="M19" s="17">
        <f t="shared" si="11"/>
        <v>0</v>
      </c>
      <c r="N19" s="18">
        <f t="shared" si="12"/>
        <v>0</v>
      </c>
      <c r="Q19" s="1"/>
    </row>
    <row r="20" spans="2:23" ht="15" thickBot="1">
      <c r="B20" s="33"/>
      <c r="C20" s="34">
        <f t="shared" si="13"/>
        <v>142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4"/>
        <v>182</v>
      </c>
      <c r="K20" s="26"/>
      <c r="L20" s="17">
        <f t="shared" si="10"/>
        <v>0</v>
      </c>
      <c r="M20" s="17">
        <f t="shared" si="11"/>
        <v>0</v>
      </c>
      <c r="N20" s="18">
        <f t="shared" si="12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29"/>
      <c r="M21" s="29"/>
      <c r="N21" s="30"/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36"/>
      <c r="M22" s="36"/>
      <c r="N22" s="38"/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89</v>
      </c>
      <c r="D25" s="45"/>
      <c r="E25" s="45"/>
      <c r="F25" s="46">
        <v>1300</v>
      </c>
      <c r="G25" s="47"/>
      <c r="H25" s="48"/>
      <c r="Q25" s="1"/>
      <c r="V25" t="s">
        <v>17</v>
      </c>
      <c r="W25">
        <f>SUM(E6:G20,L6:N20)</f>
        <v>18</v>
      </c>
    </row>
    <row r="26" spans="2:23" ht="15" thickBot="1">
      <c r="B26" s="44">
        <v>2</v>
      </c>
      <c r="C26" s="45">
        <v>87</v>
      </c>
      <c r="D26" s="45">
        <v>82</v>
      </c>
      <c r="E26" s="45"/>
      <c r="F26" s="46">
        <v>1159</v>
      </c>
      <c r="G26" s="47"/>
      <c r="H26" s="48"/>
      <c r="Q26" s="1"/>
      <c r="W26">
        <f>COUNT(C25:E44)</f>
        <v>18</v>
      </c>
    </row>
    <row r="27" spans="2:23" ht="15" thickBot="1">
      <c r="B27" s="44">
        <v>3</v>
      </c>
      <c r="C27" s="45">
        <v>88</v>
      </c>
      <c r="D27" s="45">
        <v>85</v>
      </c>
      <c r="E27" s="45">
        <v>81</v>
      </c>
      <c r="F27" s="46">
        <v>1000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45</v>
      </c>
      <c r="D28" s="45"/>
      <c r="E28" s="45"/>
      <c r="F28" s="46">
        <v>836</v>
      </c>
      <c r="G28" s="47"/>
      <c r="H28" s="48"/>
      <c r="Q28" s="1"/>
    </row>
    <row r="29" spans="2:23" ht="15" thickBot="1">
      <c r="B29" s="44">
        <v>5</v>
      </c>
      <c r="C29" s="45">
        <v>43</v>
      </c>
      <c r="D29" s="45">
        <v>40</v>
      </c>
      <c r="E29" s="45"/>
      <c r="F29" s="46">
        <v>810</v>
      </c>
      <c r="G29" s="47"/>
      <c r="H29" s="48"/>
      <c r="Q29" s="1"/>
    </row>
    <row r="30" spans="2:23" ht="15" thickBot="1">
      <c r="B30" s="44">
        <v>6</v>
      </c>
      <c r="C30" s="45">
        <v>45</v>
      </c>
      <c r="D30" s="45">
        <v>48</v>
      </c>
      <c r="E30" s="45">
        <v>42</v>
      </c>
      <c r="F30" s="46">
        <v>535</v>
      </c>
      <c r="G30" s="47"/>
      <c r="H30" s="48"/>
      <c r="Q30" s="1"/>
    </row>
    <row r="31" spans="2:23" ht="15" thickBot="1">
      <c r="B31" s="44">
        <v>7</v>
      </c>
      <c r="C31" s="45">
        <v>82</v>
      </c>
      <c r="D31" s="45">
        <v>80</v>
      </c>
      <c r="E31" s="45">
        <v>88</v>
      </c>
      <c r="F31" s="46">
        <v>220</v>
      </c>
      <c r="G31" s="47"/>
      <c r="H31" s="48"/>
      <c r="Q31" s="1"/>
    </row>
    <row r="32" spans="2:23" ht="15" thickBot="1">
      <c r="B32" s="44">
        <v>8</v>
      </c>
      <c r="C32" s="45">
        <v>40</v>
      </c>
      <c r="D32" s="45"/>
      <c r="E32" s="45"/>
      <c r="F32" s="46">
        <v>135</v>
      </c>
      <c r="G32" s="47"/>
      <c r="H32" s="48"/>
      <c r="Q32" s="1"/>
    </row>
    <row r="33" spans="2:17" ht="15" thickBot="1">
      <c r="B33" s="44">
        <v>9</v>
      </c>
      <c r="C33" s="45">
        <v>88</v>
      </c>
      <c r="D33" s="45">
        <v>86</v>
      </c>
      <c r="E33" s="45"/>
      <c r="F33" s="46">
        <v>48</v>
      </c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L6:N20 E6:G20">
    <cfRule type="cellIs" dxfId="17" priority="2" operator="equal">
      <formula>0</formula>
    </cfRule>
  </conditionalFormatting>
  <conditionalFormatting sqref="V27">
    <cfRule type="cellIs" dxfId="16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5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5</v>
      </c>
      <c r="I2" s="2" t="s">
        <v>3</v>
      </c>
      <c r="J2" s="6">
        <f>VLOOKUP(G2,AF5:AG16,2,FALSE)</f>
        <v>0.73611111111111116</v>
      </c>
      <c r="N2" t="str">
        <f>CONCATENATE(E2,"-",G2)</f>
        <v>1-5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North Stars</v>
      </c>
      <c r="C4" s="8">
        <f>SUM(E6:E15,E18:E20)</f>
        <v>6</v>
      </c>
      <c r="I4" s="7" t="str">
        <f>VLOOKUP(N2,[1]Sked_2017!A:K,11,FALSE)</f>
        <v>Purple TR8RZ</v>
      </c>
      <c r="J4" s="8">
        <f>SUM(L6:L15,L18:L20)</f>
        <v>0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Bruno Dugas</v>
      </c>
      <c r="C6" s="15">
        <f>VLOOKUP(B6,[1]Teams2017!$C:$D,2,FALSE)</f>
        <v>10</v>
      </c>
      <c r="D6" s="16" t="s">
        <v>11</v>
      </c>
      <c r="E6" s="17">
        <f>COUNTIF(C$25:C$44,C6)</f>
        <v>1</v>
      </c>
      <c r="F6" s="17">
        <f>COUNTIF(D$25:D$44,C6)</f>
        <v>1</v>
      </c>
      <c r="G6" s="18">
        <f>COUNTIF(E$25:E$44,C6)</f>
        <v>0</v>
      </c>
      <c r="I6" s="14" t="str">
        <f>HLOOKUP(I$4,Teams_2017,3,FALSE)</f>
        <v>Mike Connor</v>
      </c>
      <c r="J6" s="15">
        <f>VLOOKUP(I6,[1]Teams2017!$C:$D,2,FALSE)</f>
        <v>70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Derek Brown</v>
      </c>
      <c r="C7" s="21">
        <f>VLOOKUP(B7,[1]Teams2017!$C:$D,2,FALSE)</f>
        <v>11</v>
      </c>
      <c r="D7" s="22" t="s">
        <v>11</v>
      </c>
      <c r="E7" s="17">
        <f t="shared" ref="E7:E16" si="0">COUNTIF(C$25:C$44,C7)</f>
        <v>1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Brian Kelly</v>
      </c>
      <c r="J7" s="21">
        <f>VLOOKUP(I7,[1]Teams2017!$C:$D,2,FALSE)</f>
        <v>71</v>
      </c>
      <c r="K7" s="22" t="s">
        <v>11</v>
      </c>
      <c r="L7" s="17">
        <f t="shared" ref="L7:L16" si="3">COUNTIF(C$25:C$44,J7)</f>
        <v>0</v>
      </c>
      <c r="M7" s="17">
        <f t="shared" ref="M7:M16" si="4">COUNTIF(D$25:D$44,J7)</f>
        <v>0</v>
      </c>
      <c r="N7" s="18">
        <f t="shared" ref="N7:N16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Luke Demmings</v>
      </c>
      <c r="C8" s="21">
        <f>VLOOKUP(B8,[1]Teams2017!$C:$D,2,FALSE)</f>
        <v>12</v>
      </c>
      <c r="D8" s="22" t="s">
        <v>11</v>
      </c>
      <c r="E8" s="17">
        <f t="shared" si="0"/>
        <v>3</v>
      </c>
      <c r="F8" s="17">
        <f t="shared" si="1"/>
        <v>0</v>
      </c>
      <c r="G8" s="18">
        <f t="shared" si="2"/>
        <v>0</v>
      </c>
      <c r="I8" s="20" t="str">
        <f>HLOOKUP(I$4,Teams_2017,6,FALSE)</f>
        <v>Carl Brown</v>
      </c>
      <c r="J8" s="21">
        <f>VLOOKUP(I8,[1]Teams2017!$C:$D,2,FALSE)</f>
        <v>72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Ryan Dickson</v>
      </c>
      <c r="C9" s="21">
        <f>VLOOKUP(B9,[1]Teams2017!$C:$D,2,FALSE)</f>
        <v>13</v>
      </c>
      <c r="D9" s="22" t="s">
        <v>11</v>
      </c>
      <c r="E9" s="17">
        <f t="shared" si="0"/>
        <v>0</v>
      </c>
      <c r="F9" s="17">
        <f t="shared" si="1"/>
        <v>1</v>
      </c>
      <c r="G9" s="18">
        <f t="shared" si="2"/>
        <v>1</v>
      </c>
      <c r="I9" s="20" t="str">
        <f>HLOOKUP(I$4,Teams_2017,7,FALSE)</f>
        <v>Chris Kumar</v>
      </c>
      <c r="J9" s="21">
        <f>VLOOKUP(I9,[1]Teams2017!$C:$D,2,FALSE)</f>
        <v>73</v>
      </c>
      <c r="K9" s="22" t="s">
        <v>11</v>
      </c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Kyle Getson</v>
      </c>
      <c r="C10" s="21">
        <f>VLOOKUP(B10,[1]Teams2017!$C:$D,2,FALSE)</f>
        <v>14</v>
      </c>
      <c r="D10" s="22"/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Michel Leger</v>
      </c>
      <c r="J10" s="21">
        <f>VLOOKUP(I10,[1]Teams2017!$C:$D,2,FALSE)</f>
        <v>74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Marc Guitard</v>
      </c>
      <c r="C11" s="21">
        <f>VLOOKUP(B11,[1]Teams2017!$C:$D,2,FALSE)</f>
        <v>15</v>
      </c>
      <c r="D11" s="22" t="s">
        <v>11</v>
      </c>
      <c r="E11" s="17">
        <f t="shared" si="0"/>
        <v>0</v>
      </c>
      <c r="F11" s="17">
        <f t="shared" si="1"/>
        <v>2</v>
      </c>
      <c r="G11" s="18">
        <f t="shared" si="2"/>
        <v>0</v>
      </c>
      <c r="I11" s="20" t="str">
        <f>HLOOKUP(I$4,Teams_2017,9,FALSE)</f>
        <v>Shawn Noel</v>
      </c>
      <c r="J11" s="21">
        <f>VLOOKUP(I11,[1]Teams2017!$C:$D,2,FALSE)</f>
        <v>75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Daniel Senechal</v>
      </c>
      <c r="C12" s="21">
        <f>VLOOKUP(B12,[1]Teams2017!$C:$D,2,FALSE)</f>
        <v>16</v>
      </c>
      <c r="D12" s="22" t="s">
        <v>11</v>
      </c>
      <c r="E12" s="17">
        <f t="shared" si="0"/>
        <v>1</v>
      </c>
      <c r="F12" s="17">
        <f t="shared" si="1"/>
        <v>0</v>
      </c>
      <c r="G12" s="18">
        <f t="shared" si="2"/>
        <v>0</v>
      </c>
      <c r="I12" s="20" t="str">
        <f>HLOOKUP(I$4,Teams_2017,10,FALSE)</f>
        <v>Harold Plante</v>
      </c>
      <c r="J12" s="21">
        <f>VLOOKUP(I12,[1]Teams2017!$C:$D,2,FALSE)</f>
        <v>76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Sloan Smallman</v>
      </c>
      <c r="C13" s="21">
        <f>VLOOKUP(B13,[1]Teams2017!$C:$D,2,FALSE)</f>
        <v>17</v>
      </c>
      <c r="D13" s="22" t="s">
        <v>11</v>
      </c>
      <c r="E13" s="17">
        <f t="shared" si="0"/>
        <v>0</v>
      </c>
      <c r="F13" s="17">
        <f t="shared" si="1"/>
        <v>1</v>
      </c>
      <c r="G13" s="18">
        <f t="shared" si="2"/>
        <v>0</v>
      </c>
      <c r="I13" s="20" t="str">
        <f>HLOOKUP(I$4,Teams_2017,11,FALSE)</f>
        <v>Ben Warren</v>
      </c>
      <c r="J13" s="21">
        <f>VLOOKUP(I13,[1]Teams2017!$C:$D,2,FALSE)</f>
        <v>77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Christopher Travis</v>
      </c>
      <c r="C14" s="21">
        <f>VLOOKUP(B14,[1]Teams2017!$C:$D,2,FALSE)</f>
        <v>18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Jamie Williams</v>
      </c>
      <c r="J14" s="21">
        <f>VLOOKUP(I14,[1]Teams2017!$C:$D,2,FALSE)</f>
        <v>78</v>
      </c>
      <c r="K14" s="22" t="s">
        <v>11</v>
      </c>
      <c r="L14" s="17">
        <f t="shared" si="3"/>
        <v>0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>
        <f>HLOOKUP(B$4,Teams_2017,13,FALSE)</f>
        <v>0</v>
      </c>
      <c r="C15" s="21" t="e">
        <f>VLOOKUP(B15,[1]Teams2017!$C:$D,2,FALSE)</f>
        <v>#N/A</v>
      </c>
      <c r="D15" s="22"/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Brad Wilson</v>
      </c>
      <c r="J15" s="21">
        <f>VLOOKUP(I15,[1]Teams2017!$C:$D,2,FALSE)</f>
        <v>79</v>
      </c>
      <c r="K15" s="22" t="s">
        <v>11</v>
      </c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Paul Richard</v>
      </c>
      <c r="C16" s="25" t="str">
        <f>VLOOKUP(B16,[1]Teams2017!$C:$D,2,FALSE)</f>
        <v>A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Cody Hickey Court</v>
      </c>
      <c r="J16" s="25" t="str">
        <f>VLOOKUP(I16,[1]Teams2017!$C:$D,2,FALSE)</f>
        <v>G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29"/>
      <c r="M17" s="29"/>
      <c r="N17" s="30"/>
      <c r="Q17" s="1"/>
    </row>
    <row r="18" spans="2:23" ht="15" thickBot="1">
      <c r="B18" s="31"/>
      <c r="C18" s="15">
        <f>C6+100</f>
        <v>110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170</v>
      </c>
      <c r="K18" s="16"/>
      <c r="L18" s="17">
        <f t="shared" ref="L18:L20" si="10">COUNTIF(C$25:C$44,J18)</f>
        <v>0</v>
      </c>
      <c r="M18" s="17">
        <f t="shared" ref="M18:M20" si="11">COUNTIF(D$25:D$44,J18)</f>
        <v>0</v>
      </c>
      <c r="N18" s="18">
        <f t="shared" ref="N18:N20" si="12">COUNTIF(E$25:E$44,J18)</f>
        <v>0</v>
      </c>
      <c r="Q18" s="1"/>
    </row>
    <row r="19" spans="2:23" ht="15" thickBot="1">
      <c r="B19" s="32"/>
      <c r="C19" s="21">
        <f t="shared" ref="C19:C20" si="13">C7+100</f>
        <v>111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4">J7+100</f>
        <v>171</v>
      </c>
      <c r="K19" s="22"/>
      <c r="L19" s="17">
        <f t="shared" si="10"/>
        <v>0</v>
      </c>
      <c r="M19" s="17">
        <f t="shared" si="11"/>
        <v>0</v>
      </c>
      <c r="N19" s="18">
        <f t="shared" si="12"/>
        <v>0</v>
      </c>
      <c r="Q19" s="1"/>
    </row>
    <row r="20" spans="2:23" ht="15" thickBot="1">
      <c r="B20" s="33"/>
      <c r="C20" s="34">
        <f t="shared" si="13"/>
        <v>112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4"/>
        <v>172</v>
      </c>
      <c r="K20" s="26"/>
      <c r="L20" s="17">
        <f t="shared" si="10"/>
        <v>0</v>
      </c>
      <c r="M20" s="17">
        <f t="shared" si="11"/>
        <v>0</v>
      </c>
      <c r="N20" s="18">
        <f t="shared" si="12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29"/>
      <c r="M21" s="29"/>
      <c r="N21" s="30"/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36"/>
      <c r="M22" s="36"/>
      <c r="N22" s="38"/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12</v>
      </c>
      <c r="D25" s="45">
        <v>17</v>
      </c>
      <c r="E25" s="45">
        <v>13</v>
      </c>
      <c r="F25" s="46">
        <v>1850</v>
      </c>
      <c r="G25" s="47"/>
      <c r="H25" s="48"/>
      <c r="Q25" s="1"/>
      <c r="V25" t="s">
        <v>17</v>
      </c>
      <c r="W25">
        <f>SUM(E6:G20,L6:N20)</f>
        <v>12</v>
      </c>
    </row>
    <row r="26" spans="2:23" ht="15" thickBot="1">
      <c r="B26" s="44">
        <v>2</v>
      </c>
      <c r="C26" s="45">
        <v>12</v>
      </c>
      <c r="D26" s="45">
        <v>15</v>
      </c>
      <c r="E26" s="45"/>
      <c r="F26" s="46">
        <v>1707</v>
      </c>
      <c r="G26" s="47"/>
      <c r="H26" s="48"/>
      <c r="Q26" s="1"/>
      <c r="W26">
        <f>COUNT(C25:E44)</f>
        <v>12</v>
      </c>
    </row>
    <row r="27" spans="2:23" ht="15" thickBot="1">
      <c r="B27" s="44">
        <v>3</v>
      </c>
      <c r="C27" s="45">
        <v>12</v>
      </c>
      <c r="D27" s="45"/>
      <c r="E27" s="45"/>
      <c r="F27" s="46">
        <v>1718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11</v>
      </c>
      <c r="D28" s="45">
        <v>15</v>
      </c>
      <c r="E28" s="45"/>
      <c r="F28" s="46">
        <v>647</v>
      </c>
      <c r="G28" s="47"/>
      <c r="H28" s="48"/>
      <c r="Q28" s="1"/>
    </row>
    <row r="29" spans="2:23" ht="15" thickBot="1">
      <c r="B29" s="44">
        <v>5</v>
      </c>
      <c r="C29" s="45">
        <v>10</v>
      </c>
      <c r="D29" s="45">
        <v>13</v>
      </c>
      <c r="E29" s="45"/>
      <c r="F29" s="46">
        <v>327</v>
      </c>
      <c r="G29" s="47"/>
      <c r="H29" s="48"/>
      <c r="Q29" s="1"/>
    </row>
    <row r="30" spans="2:23" ht="15" thickBot="1">
      <c r="B30" s="44">
        <v>6</v>
      </c>
      <c r="C30" s="45">
        <v>16</v>
      </c>
      <c r="D30" s="45">
        <v>10</v>
      </c>
      <c r="E30" s="45"/>
      <c r="F30" s="46">
        <v>159</v>
      </c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L6:N20 E6:G20">
    <cfRule type="cellIs" dxfId="15" priority="2" operator="equal">
      <formula>0</formula>
    </cfRule>
  </conditionalFormatting>
  <conditionalFormatting sqref="V27">
    <cfRule type="cellIs" dxfId="14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6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6</v>
      </c>
      <c r="I2" s="2" t="s">
        <v>3</v>
      </c>
      <c r="J2" s="6">
        <f>VLOOKUP(G2,AF5:AG16,2,FALSE)</f>
        <v>0.75347222222222221</v>
      </c>
      <c r="N2" t="str">
        <f>CONCATENATE(E2,"-",G2)</f>
        <v>1-6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Purple TR8RZ</v>
      </c>
      <c r="C4" s="8">
        <f>SUM(E6:E15,E18:E20)</f>
        <v>2</v>
      </c>
      <c r="I4" s="7" t="str">
        <f>VLOOKUP(N2,[1]Sked_2017!A:K,11,FALSE)</f>
        <v>White Walkers</v>
      </c>
      <c r="J4" s="8">
        <f>SUM(L6:L15,L18:L20)</f>
        <v>4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Mike Connor</v>
      </c>
      <c r="C6" s="15">
        <f>VLOOKUP(B6,[1]Teams2017!$C:$D,2,FALSE)</f>
        <v>70</v>
      </c>
      <c r="D6" s="16" t="s">
        <v>11</v>
      </c>
      <c r="E6" s="17">
        <f>COUNTIF(C$25:C$44,C6)</f>
        <v>1</v>
      </c>
      <c r="F6" s="17">
        <f>COUNTIF(D$25:D$44,C6)</f>
        <v>0</v>
      </c>
      <c r="G6" s="18">
        <f>COUNTIF(E$25:E$44,C6)</f>
        <v>1</v>
      </c>
      <c r="I6" s="14" t="str">
        <f>HLOOKUP(I$4,Teams_2017,3,FALSE)</f>
        <v>Collin Sleep</v>
      </c>
      <c r="J6" s="15">
        <f>VLOOKUP(I6,[1]Teams2017!$C:$D,2,FALSE)</f>
        <v>80</v>
      </c>
      <c r="K6" s="16" t="s">
        <v>11</v>
      </c>
      <c r="L6" s="17">
        <f>COUNTIF(C$25:C$44,J6)</f>
        <v>1</v>
      </c>
      <c r="M6" s="17">
        <f>COUNTIF(D$25:D$44,J6)</f>
        <v>1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Brian Kelly</v>
      </c>
      <c r="C7" s="21">
        <f>VLOOKUP(B7,[1]Teams2017!$C:$D,2,FALSE)</f>
        <v>71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1</v>
      </c>
      <c r="G7" s="18">
        <f t="shared" ref="G7:G16" si="2">COUNTIF(E$25:E$44,C7)</f>
        <v>0</v>
      </c>
      <c r="I7" s="20" t="str">
        <f>HLOOKUP(I$4,Teams_2017,5,FALSE)</f>
        <v>Connor Hoeg</v>
      </c>
      <c r="J7" s="21">
        <f>VLOOKUP(I7,[1]Teams2017!$C:$D,2,FALSE)</f>
        <v>81</v>
      </c>
      <c r="K7" s="22" t="s">
        <v>11</v>
      </c>
      <c r="L7" s="17">
        <f t="shared" ref="L7:L16" si="3">COUNTIF(C$25:C$44,J7)</f>
        <v>0</v>
      </c>
      <c r="M7" s="17">
        <f t="shared" ref="M7:M16" si="4">COUNTIF(D$25:D$44,J7)</f>
        <v>0</v>
      </c>
      <c r="N7" s="18">
        <f t="shared" ref="N7:N16" si="5">COUNTIF(E$25:E$44,J7)</f>
        <v>1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Carl Brown</v>
      </c>
      <c r="C8" s="21">
        <f>VLOOKUP(B8,[1]Teams2017!$C:$D,2,FALSE)</f>
        <v>72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Scott Lynch</v>
      </c>
      <c r="J8" s="21">
        <f>VLOOKUP(I8,[1]Teams2017!$C:$D,2,FALSE)</f>
        <v>82</v>
      </c>
      <c r="K8" s="22" t="s">
        <v>11</v>
      </c>
      <c r="L8" s="17">
        <f t="shared" si="3"/>
        <v>1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Chris Kumar</v>
      </c>
      <c r="C9" s="21">
        <f>VLOOKUP(B9,[1]Teams2017!$C:$D,2,FALSE)</f>
        <v>73</v>
      </c>
      <c r="D9" s="22" t="s">
        <v>11</v>
      </c>
      <c r="E9" s="17">
        <f t="shared" si="0"/>
        <v>1</v>
      </c>
      <c r="F9" s="17">
        <f t="shared" si="1"/>
        <v>0</v>
      </c>
      <c r="G9" s="18">
        <f t="shared" si="2"/>
        <v>0</v>
      </c>
      <c r="I9" s="20" t="str">
        <f>HLOOKUP(I$4,Teams_2017,7,FALSE)</f>
        <v>Justin Manzer</v>
      </c>
      <c r="J9" s="21">
        <f>VLOOKUP(I9,[1]Teams2017!$C:$D,2,FALSE)</f>
        <v>83</v>
      </c>
      <c r="K9" s="22" t="s">
        <v>11</v>
      </c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Michel Leger</v>
      </c>
      <c r="C10" s="21">
        <f>VLOOKUP(B10,[1]Teams2017!$C:$D,2,FALSE)</f>
        <v>74</v>
      </c>
      <c r="D10" s="22" t="s">
        <v>11</v>
      </c>
      <c r="E10" s="17">
        <f t="shared" si="0"/>
        <v>0</v>
      </c>
      <c r="F10" s="17">
        <f t="shared" si="1"/>
        <v>0</v>
      </c>
      <c r="G10" s="18">
        <f t="shared" si="2"/>
        <v>0</v>
      </c>
      <c r="I10" s="20" t="str">
        <f>HLOOKUP(I$4,Teams_2017,8,FALSE)</f>
        <v>Travis Muxworthy</v>
      </c>
      <c r="J10" s="21">
        <f>VLOOKUP(I10,[1]Teams2017!$C:$D,2,FALSE)</f>
        <v>84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Shawn Noel</v>
      </c>
      <c r="C11" s="21">
        <f>VLOOKUP(B11,[1]Teams2017!$C:$D,2,FALSE)</f>
        <v>75</v>
      </c>
      <c r="D11" s="22" t="s">
        <v>11</v>
      </c>
      <c r="E11" s="17">
        <f t="shared" si="0"/>
        <v>0</v>
      </c>
      <c r="F11" s="17">
        <f t="shared" si="1"/>
        <v>0</v>
      </c>
      <c r="G11" s="18">
        <f t="shared" si="2"/>
        <v>0</v>
      </c>
      <c r="I11" s="20" t="str">
        <f>HLOOKUP(I$4,Teams_2017,9,FALSE)</f>
        <v>Mike Ridley</v>
      </c>
      <c r="J11" s="21">
        <f>VLOOKUP(I11,[1]Teams2017!$C:$D,2,FALSE)</f>
        <v>85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Harold Plante</v>
      </c>
      <c r="C12" s="21">
        <f>VLOOKUP(B12,[1]Teams2017!$C:$D,2,FALSE)</f>
        <v>76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Rick Bartlett</v>
      </c>
      <c r="J12" s="21">
        <f>VLOOKUP(I12,[1]Teams2017!$C:$D,2,FALSE)</f>
        <v>86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Ben Warren</v>
      </c>
      <c r="C13" s="21">
        <f>VLOOKUP(B13,[1]Teams2017!$C:$D,2,FALSE)</f>
        <v>77</v>
      </c>
      <c r="D13" s="22" t="s">
        <v>11</v>
      </c>
      <c r="E13" s="17">
        <f t="shared" si="0"/>
        <v>0</v>
      </c>
      <c r="F13" s="17">
        <f t="shared" si="1"/>
        <v>0</v>
      </c>
      <c r="G13" s="18">
        <f t="shared" si="2"/>
        <v>0</v>
      </c>
      <c r="I13" s="20" t="str">
        <f>HLOOKUP(I$4,Teams_2017,11,FALSE)</f>
        <v>Jeremy Snow</v>
      </c>
      <c r="J13" s="21">
        <f>VLOOKUP(I13,[1]Teams2017!$C:$D,2,FALSE)</f>
        <v>87</v>
      </c>
      <c r="K13" s="22" t="s">
        <v>11</v>
      </c>
      <c r="L13" s="17">
        <f t="shared" si="3"/>
        <v>0</v>
      </c>
      <c r="M13" s="17">
        <f t="shared" si="4"/>
        <v>1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Jamie Williams</v>
      </c>
      <c r="C14" s="21">
        <f>VLOOKUP(B14,[1]Teams2017!$C:$D,2,FALSE)</f>
        <v>78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Bobby Woods</v>
      </c>
      <c r="J14" s="21">
        <f>VLOOKUP(I14,[1]Teams2017!$C:$D,2,FALSE)</f>
        <v>88</v>
      </c>
      <c r="K14" s="22" t="s">
        <v>11</v>
      </c>
      <c r="L14" s="17">
        <f t="shared" si="3"/>
        <v>1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Brad Wilson</v>
      </c>
      <c r="C15" s="21">
        <f>VLOOKUP(B15,[1]Teams2017!$C:$D,2,FALSE)</f>
        <v>79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Justin Hetherington</v>
      </c>
      <c r="J15" s="21">
        <f>VLOOKUP(I15,[1]Teams2017!$C:$D,2,FALSE)</f>
        <v>89</v>
      </c>
      <c r="K15" s="22" t="s">
        <v>11</v>
      </c>
      <c r="L15" s="17">
        <f t="shared" si="3"/>
        <v>1</v>
      </c>
      <c r="M15" s="17">
        <f t="shared" si="4"/>
        <v>1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Cody Hickey Court</v>
      </c>
      <c r="C16" s="25" t="str">
        <f>VLOOKUP(B16,[1]Teams2017!$C:$D,2,FALSE)</f>
        <v>G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George Khoury</v>
      </c>
      <c r="J16" s="25" t="str">
        <f>VLOOKUP(I16,[1]Teams2017!$C:$D,2,FALSE)</f>
        <v>H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29"/>
      <c r="M17" s="29"/>
      <c r="N17" s="30"/>
      <c r="Q17" s="1"/>
    </row>
    <row r="18" spans="2:23" ht="15" thickBot="1">
      <c r="B18" s="31"/>
      <c r="C18" s="15">
        <f>C6+100</f>
        <v>170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180</v>
      </c>
      <c r="K18" s="16"/>
      <c r="L18" s="17">
        <f t="shared" ref="L18:L20" si="10">COUNTIF(C$25:C$44,J18)</f>
        <v>0</v>
      </c>
      <c r="M18" s="17">
        <f t="shared" ref="M18:M20" si="11">COUNTIF(D$25:D$44,J18)</f>
        <v>0</v>
      </c>
      <c r="N18" s="18">
        <f t="shared" ref="N18:N20" si="12">COUNTIF(E$25:E$44,J18)</f>
        <v>0</v>
      </c>
      <c r="Q18" s="1"/>
    </row>
    <row r="19" spans="2:23" ht="15" thickBot="1">
      <c r="B19" s="32"/>
      <c r="C19" s="21">
        <f t="shared" ref="C19:C20" si="13">C7+100</f>
        <v>171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4">J7+100</f>
        <v>181</v>
      </c>
      <c r="K19" s="22"/>
      <c r="L19" s="17">
        <f t="shared" si="10"/>
        <v>0</v>
      </c>
      <c r="M19" s="17">
        <f t="shared" si="11"/>
        <v>0</v>
      </c>
      <c r="N19" s="18">
        <f t="shared" si="12"/>
        <v>0</v>
      </c>
      <c r="Q19" s="1"/>
    </row>
    <row r="20" spans="2:23" ht="15" thickBot="1">
      <c r="B20" s="33"/>
      <c r="C20" s="34">
        <f t="shared" si="13"/>
        <v>172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4"/>
        <v>182</v>
      </c>
      <c r="K20" s="26"/>
      <c r="L20" s="17">
        <f t="shared" si="10"/>
        <v>0</v>
      </c>
      <c r="M20" s="17">
        <f t="shared" si="11"/>
        <v>0</v>
      </c>
      <c r="N20" s="18">
        <f t="shared" si="12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29"/>
      <c r="M21" s="29"/>
      <c r="N21" s="30"/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36"/>
      <c r="M22" s="36"/>
      <c r="N22" s="38"/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80</v>
      </c>
      <c r="D25" s="45">
        <v>89</v>
      </c>
      <c r="E25" s="45"/>
      <c r="F25" s="46">
        <v>1847</v>
      </c>
      <c r="G25" s="47"/>
      <c r="H25" s="48"/>
      <c r="Q25" s="1"/>
      <c r="V25" t="s">
        <v>17</v>
      </c>
      <c r="W25">
        <f>SUM(E6:G20,L6:N20)</f>
        <v>12</v>
      </c>
    </row>
    <row r="26" spans="2:23" ht="15" thickBot="1">
      <c r="B26" s="44">
        <v>2</v>
      </c>
      <c r="C26" s="45">
        <v>82</v>
      </c>
      <c r="D26" s="45"/>
      <c r="E26" s="45"/>
      <c r="F26" s="46">
        <v>1754</v>
      </c>
      <c r="G26" s="47"/>
      <c r="H26" s="48"/>
      <c r="Q26" s="1"/>
      <c r="W26">
        <f>COUNT(C25:E44)</f>
        <v>12</v>
      </c>
    </row>
    <row r="27" spans="2:23" ht="15" thickBot="1">
      <c r="B27" s="44">
        <v>3</v>
      </c>
      <c r="C27" s="45">
        <v>88</v>
      </c>
      <c r="D27" s="45">
        <v>87</v>
      </c>
      <c r="E27" s="45">
        <v>81</v>
      </c>
      <c r="F27" s="46">
        <v>1559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89</v>
      </c>
      <c r="D28" s="45">
        <v>80</v>
      </c>
      <c r="E28" s="45"/>
      <c r="F28" s="46">
        <v>1348</v>
      </c>
      <c r="G28" s="47"/>
      <c r="H28" s="48"/>
      <c r="Q28" s="1"/>
    </row>
    <row r="29" spans="2:23" ht="15" thickBot="1">
      <c r="B29" s="44">
        <v>5</v>
      </c>
      <c r="C29" s="45">
        <v>73</v>
      </c>
      <c r="D29" s="45">
        <v>71</v>
      </c>
      <c r="E29" s="45">
        <v>70</v>
      </c>
      <c r="F29" s="46">
        <v>1125</v>
      </c>
      <c r="G29" s="47"/>
      <c r="H29" s="48"/>
      <c r="Q29" s="1"/>
    </row>
    <row r="30" spans="2:23" ht="15" thickBot="1">
      <c r="B30" s="44">
        <v>6</v>
      </c>
      <c r="C30" s="45">
        <v>70</v>
      </c>
      <c r="D30" s="45"/>
      <c r="E30" s="45"/>
      <c r="F30" s="46">
        <v>500</v>
      </c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L6:N20 E6:G20">
    <cfRule type="cellIs" dxfId="13" priority="2" operator="equal">
      <formula>0</formula>
    </cfRule>
  </conditionalFormatting>
  <conditionalFormatting sqref="V27">
    <cfRule type="cellIs" dxfId="12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7">
    <tabColor rgb="FF7030A0"/>
    <pageSetUpPr fitToPage="1"/>
  </sheetPr>
  <dimension ref="B1:AJ45"/>
  <sheetViews>
    <sheetView zoomScale="60" zoomScaleNormal="60" workbookViewId="0">
      <selection activeCell="N32" sqref="N32"/>
    </sheetView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7</v>
      </c>
      <c r="I2" s="2" t="s">
        <v>3</v>
      </c>
      <c r="J2" s="6">
        <f>VLOOKUP(G2,AF5:AG16,2,FALSE)</f>
        <v>0.77083333333333337</v>
      </c>
      <c r="N2" t="str">
        <f>CONCATENATE(E2,"-",G2)</f>
        <v>1-7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Canucks</v>
      </c>
      <c r="C4" s="8">
        <f>SUM(E6:E15,E18:E20)</f>
        <v>5</v>
      </c>
      <c r="I4" s="7" t="str">
        <f>VLOOKUP(N2,[1]Sked_2017!A:K,11,FALSE)</f>
        <v>Pylons</v>
      </c>
      <c r="J4" s="8">
        <f>SUM(L6:L15,L18:L20)</f>
        <v>5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Matt Vautour</v>
      </c>
      <c r="C6" s="15">
        <f>VLOOKUP(B6,[1]Teams2017!$C:$D,2,FALSE)</f>
        <v>60</v>
      </c>
      <c r="D6" s="16" t="s">
        <v>11</v>
      </c>
      <c r="E6" s="17">
        <f>COUNTIF(C$25:C$44,C6)</f>
        <v>0</v>
      </c>
      <c r="F6" s="17">
        <f>COUNTIF(D$25:D$44,C6)</f>
        <v>0</v>
      </c>
      <c r="G6" s="18">
        <f>COUNTIF(E$25:E$44,C6)</f>
        <v>0</v>
      </c>
      <c r="I6" s="14" t="str">
        <f>HLOOKUP(I$4,Teams_2017,3,FALSE)</f>
        <v>Larry Condly</v>
      </c>
      <c r="J6" s="15">
        <f>VLOOKUP(I6,[1]Teams2017!$C:$D,2,FALSE)</f>
        <v>50</v>
      </c>
      <c r="K6" s="16" t="s">
        <v>11</v>
      </c>
      <c r="L6" s="17">
        <f>COUNTIF(C$25:C$44,J6)</f>
        <v>0</v>
      </c>
      <c r="M6" s="17">
        <f>COUNTIF(D$25:D$44,J6)</f>
        <v>1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Ray Basque</v>
      </c>
      <c r="C7" s="21">
        <f>VLOOKUP(B7,[1]Teams2017!$C:$D,2,FALSE)</f>
        <v>61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Michael Luff</v>
      </c>
      <c r="J7" s="21">
        <f>VLOOKUP(I7,[1]Teams2017!$C:$D,2,FALSE)</f>
        <v>51</v>
      </c>
      <c r="K7" s="22" t="s">
        <v>11</v>
      </c>
      <c r="L7" s="17">
        <f t="shared" ref="L7:L22" si="3">COUNTIF(C$25:C$44,J7)</f>
        <v>0</v>
      </c>
      <c r="M7" s="17">
        <f t="shared" ref="M7:M22" si="4">COUNTIF(D$25:D$44,J7)</f>
        <v>0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Jamie Carson</v>
      </c>
      <c r="C8" s="21">
        <f>VLOOKUP(B8,[1]Teams2017!$C:$D,2,FALSE)</f>
        <v>62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Yvon Mayer</v>
      </c>
      <c r="J8" s="21">
        <f>VLOOKUP(I8,[1]Teams2017!$C:$D,2,FALSE)</f>
        <v>52</v>
      </c>
      <c r="K8" s="22"/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Ray Chase</v>
      </c>
      <c r="C9" s="21">
        <f>VLOOKUP(B9,[1]Teams2017!$C:$D,2,FALSE)</f>
        <v>63</v>
      </c>
      <c r="D9" s="22"/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Brent McKenna</v>
      </c>
      <c r="J9" s="21">
        <f>VLOOKUP(I9,[1]Teams2017!$C:$D,2,FALSE)</f>
        <v>53</v>
      </c>
      <c r="K9" s="22" t="s">
        <v>11</v>
      </c>
      <c r="L9" s="17">
        <f t="shared" si="3"/>
        <v>0</v>
      </c>
      <c r="M9" s="17">
        <f t="shared" si="4"/>
        <v>1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Daniel Lowe</v>
      </c>
      <c r="C10" s="21">
        <f>VLOOKUP(B10,[1]Teams2017!$C:$D,2,FALSE)</f>
        <v>64</v>
      </c>
      <c r="D10" s="22" t="s">
        <v>11</v>
      </c>
      <c r="E10" s="17">
        <f t="shared" si="0"/>
        <v>0</v>
      </c>
      <c r="F10" s="17">
        <f t="shared" si="1"/>
        <v>2</v>
      </c>
      <c r="G10" s="18">
        <f t="shared" si="2"/>
        <v>0</v>
      </c>
      <c r="I10" s="20" t="str">
        <f>HLOOKUP(I$4,Teams_2017,8,FALSE)</f>
        <v>Michael Moore</v>
      </c>
      <c r="J10" s="21">
        <f>VLOOKUP(I10,[1]Teams2017!$C:$D,2,FALSE)</f>
        <v>54</v>
      </c>
      <c r="K10" s="22" t="s">
        <v>11</v>
      </c>
      <c r="L10" s="17">
        <f t="shared" si="3"/>
        <v>1</v>
      </c>
      <c r="M10" s="17">
        <f t="shared" si="4"/>
        <v>0</v>
      </c>
      <c r="N10" s="18">
        <f t="shared" si="5"/>
        <v>1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Scott McLean</v>
      </c>
      <c r="C11" s="21">
        <f>VLOOKUP(B11,[1]Teams2017!$C:$D,2,FALSE)</f>
        <v>65</v>
      </c>
      <c r="D11" s="22" t="s">
        <v>11</v>
      </c>
      <c r="E11" s="17">
        <f t="shared" si="0"/>
        <v>1</v>
      </c>
      <c r="F11" s="17">
        <f t="shared" si="1"/>
        <v>0</v>
      </c>
      <c r="G11" s="18">
        <f t="shared" si="2"/>
        <v>0</v>
      </c>
      <c r="I11" s="20" t="str">
        <f>HLOOKUP(I$4,Teams_2017,9,FALSE)</f>
        <v>Michael Murchie</v>
      </c>
      <c r="J11" s="21">
        <f>VLOOKUP(I11,[1]Teams2017!$C:$D,2,FALSE)</f>
        <v>55</v>
      </c>
      <c r="K11" s="22" t="s">
        <v>11</v>
      </c>
      <c r="L11" s="17">
        <f t="shared" si="3"/>
        <v>1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Rene Pitre</v>
      </c>
      <c r="C12" s="21">
        <f>VLOOKUP(B12,[1]Teams2017!$C:$D,2,FALSE)</f>
        <v>66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1</v>
      </c>
      <c r="I12" s="20" t="str">
        <f>HLOOKUP(I$4,Teams_2017,10,FALSE)</f>
        <v>Stephen Rafuse</v>
      </c>
      <c r="J12" s="21">
        <f>VLOOKUP(I12,[1]Teams2017!$C:$D,2,FALSE)</f>
        <v>56</v>
      </c>
      <c r="K12" s="22"/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Matthew Smith</v>
      </c>
      <c r="C13" s="21">
        <f>VLOOKUP(B13,[1]Teams2017!$C:$D,2,FALSE)</f>
        <v>67</v>
      </c>
      <c r="D13" s="22" t="s">
        <v>11</v>
      </c>
      <c r="E13" s="17">
        <f t="shared" si="0"/>
        <v>4</v>
      </c>
      <c r="F13" s="17">
        <f t="shared" si="1"/>
        <v>0</v>
      </c>
      <c r="G13" s="18">
        <f t="shared" si="2"/>
        <v>0</v>
      </c>
      <c r="I13" s="20" t="str">
        <f>HLOOKUP(I$4,Teams_2017,11,FALSE)</f>
        <v>Jeff Stewart</v>
      </c>
      <c r="J13" s="21">
        <f>VLOOKUP(I13,[1]Teams2017!$C:$D,2,FALSE)</f>
        <v>57</v>
      </c>
      <c r="K13" s="22" t="s">
        <v>11</v>
      </c>
      <c r="L13" s="17">
        <f t="shared" si="3"/>
        <v>1</v>
      </c>
      <c r="M13" s="17">
        <f t="shared" si="4"/>
        <v>0</v>
      </c>
      <c r="N13" s="18">
        <f t="shared" si="5"/>
        <v>1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Doug Virtue</v>
      </c>
      <c r="C14" s="21">
        <f>VLOOKUP(B14,[1]Teams2017!$C:$D,2,FALSE)</f>
        <v>68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Joel Thorne</v>
      </c>
      <c r="J14" s="21">
        <f>VLOOKUP(I14,[1]Teams2017!$C:$D,2,FALSE)</f>
        <v>58</v>
      </c>
      <c r="K14" s="22" t="s">
        <v>11</v>
      </c>
      <c r="L14" s="17">
        <f t="shared" si="3"/>
        <v>2</v>
      </c>
      <c r="M14" s="17">
        <f t="shared" si="4"/>
        <v>1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Stephen Atherton</v>
      </c>
      <c r="C15" s="21">
        <f>VLOOKUP(B15,[1]Teams2017!$C:$D,2,FALSE)</f>
        <v>69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 t="str">
        <f>HLOOKUP(I$4,Teams_2017,13,FALSE)</f>
        <v>Michael Wood</v>
      </c>
      <c r="J15" s="21">
        <f>VLOOKUP(I15,[1]Teams2017!$C:$D,2,FALSE)</f>
        <v>59</v>
      </c>
      <c r="K15" s="22" t="s">
        <v>11</v>
      </c>
      <c r="L15" s="17">
        <f t="shared" si="3"/>
        <v>0</v>
      </c>
      <c r="M15" s="17">
        <f t="shared" si="4"/>
        <v>1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Jeff Smith</v>
      </c>
      <c r="C16" s="25" t="str">
        <f>VLOOKUP(B16,[1]Teams2017!$C:$D,2,FALSE)</f>
        <v>F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Brandon Leet MacFarlane</v>
      </c>
      <c r="J16" s="25" t="str">
        <f>VLOOKUP(I16,[1]Teams2017!$C:$D,2,FALSE)</f>
        <v>E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160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150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161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151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162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152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55</v>
      </c>
      <c r="D25" s="45">
        <v>58</v>
      </c>
      <c r="E25" s="45"/>
      <c r="F25" s="46">
        <v>1750</v>
      </c>
      <c r="G25" s="47"/>
      <c r="H25" s="48"/>
      <c r="Q25" s="1"/>
      <c r="V25" t="s">
        <v>17</v>
      </c>
      <c r="W25">
        <f>SUM(E6:G20,L6:N20)</f>
        <v>19</v>
      </c>
    </row>
    <row r="26" spans="2:23" ht="15" thickBot="1">
      <c r="B26" s="44">
        <v>2</v>
      </c>
      <c r="C26" s="45">
        <v>54</v>
      </c>
      <c r="D26" s="45"/>
      <c r="E26" s="45"/>
      <c r="F26" s="46">
        <v>1720</v>
      </c>
      <c r="G26" s="47"/>
      <c r="H26" s="48"/>
      <c r="Q26" s="1"/>
      <c r="W26">
        <f>COUNT(C25:E44)</f>
        <v>19</v>
      </c>
    </row>
    <row r="27" spans="2:23" ht="15" thickBot="1">
      <c r="B27" s="44">
        <v>3</v>
      </c>
      <c r="C27" s="45">
        <v>67</v>
      </c>
      <c r="D27" s="45"/>
      <c r="E27" s="45"/>
      <c r="F27" s="46">
        <v>1625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57</v>
      </c>
      <c r="D28" s="45">
        <v>59</v>
      </c>
      <c r="E28" s="45"/>
      <c r="F28" s="46">
        <v>1305</v>
      </c>
      <c r="G28" s="47"/>
      <c r="H28" s="48"/>
      <c r="Q28" s="1"/>
    </row>
    <row r="29" spans="2:23" ht="15" thickBot="1">
      <c r="B29" s="44">
        <v>5</v>
      </c>
      <c r="C29" s="45">
        <v>67</v>
      </c>
      <c r="D29" s="45">
        <v>64</v>
      </c>
      <c r="E29" s="45"/>
      <c r="F29" s="46">
        <v>1140</v>
      </c>
      <c r="G29" s="47"/>
      <c r="H29" s="48"/>
      <c r="Q29" s="1"/>
    </row>
    <row r="30" spans="2:23" ht="15" thickBot="1">
      <c r="B30" s="44">
        <v>6</v>
      </c>
      <c r="C30" s="45">
        <v>65</v>
      </c>
      <c r="D30" s="45"/>
      <c r="E30" s="45"/>
      <c r="F30" s="46">
        <v>1015</v>
      </c>
      <c r="G30" s="47"/>
      <c r="H30" s="48"/>
      <c r="Q30" s="1"/>
    </row>
    <row r="31" spans="2:23" ht="15" thickBot="1">
      <c r="B31" s="44">
        <v>7</v>
      </c>
      <c r="C31" s="45">
        <v>58</v>
      </c>
      <c r="D31" s="45">
        <v>53</v>
      </c>
      <c r="E31" s="45">
        <v>54</v>
      </c>
      <c r="F31" s="46">
        <v>700</v>
      </c>
      <c r="G31" s="47"/>
      <c r="H31" s="48"/>
      <c r="Q31" s="1"/>
    </row>
    <row r="32" spans="2:23" ht="15" thickBot="1">
      <c r="B32" s="44">
        <v>8</v>
      </c>
      <c r="C32" s="45">
        <v>58</v>
      </c>
      <c r="D32" s="45">
        <v>50</v>
      </c>
      <c r="E32" s="45">
        <v>57</v>
      </c>
      <c r="F32" s="46">
        <v>650</v>
      </c>
      <c r="G32" s="47"/>
      <c r="H32" s="48"/>
      <c r="Q32" s="1"/>
    </row>
    <row r="33" spans="2:17" ht="15" thickBot="1">
      <c r="B33" s="44">
        <v>9</v>
      </c>
      <c r="C33" s="45">
        <v>67</v>
      </c>
      <c r="D33" s="45"/>
      <c r="E33" s="45">
        <v>66</v>
      </c>
      <c r="F33" s="46">
        <v>345</v>
      </c>
      <c r="G33" s="47"/>
      <c r="H33" s="48"/>
      <c r="Q33" s="1"/>
    </row>
    <row r="34" spans="2:17" ht="15" thickBot="1">
      <c r="B34" s="44">
        <v>10</v>
      </c>
      <c r="C34" s="45">
        <v>67</v>
      </c>
      <c r="D34" s="45">
        <v>64</v>
      </c>
      <c r="E34" s="45"/>
      <c r="F34" s="46">
        <v>217</v>
      </c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11" priority="2" operator="equal">
      <formula>0</formula>
    </cfRule>
  </conditionalFormatting>
  <conditionalFormatting sqref="V27">
    <cfRule type="cellIs" dxfId="10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8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8</v>
      </c>
      <c r="I2" s="2" t="s">
        <v>3</v>
      </c>
      <c r="J2" s="6">
        <f>VLOOKUP(G2,AF5:AG16,2,FALSE)</f>
        <v>0.78819444444444453</v>
      </c>
      <c r="N2" t="str">
        <f>CONCATENATE(E2,"-",G2)</f>
        <v>1-8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Canucks</v>
      </c>
      <c r="C4" s="8">
        <f>SUM(E6:E15,E18:E20)</f>
        <v>3</v>
      </c>
      <c r="I4" s="7" t="str">
        <f>VLOOKUP(N2,[1]Sked_2017!A:K,11,FALSE)</f>
        <v>Killer Whales</v>
      </c>
      <c r="J4" s="8">
        <f>SUM(L6:L15,L18:L20)</f>
        <v>1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Matt Vautour</v>
      </c>
      <c r="C6" s="15">
        <f>VLOOKUP(B6,[1]Teams2017!$C:$D,2,FALSE)</f>
        <v>60</v>
      </c>
      <c r="D6" s="16" t="s">
        <v>11</v>
      </c>
      <c r="E6" s="17">
        <f>COUNTIF(C$25:C$44,C6)</f>
        <v>1</v>
      </c>
      <c r="F6" s="17">
        <f>COUNTIF(D$25:D$44,C6)</f>
        <v>0</v>
      </c>
      <c r="G6" s="18">
        <f>COUNTIF(E$25:E$44,C6)</f>
        <v>0</v>
      </c>
      <c r="I6" s="14" t="str">
        <f>HLOOKUP(I$4,Teams_2017,3,FALSE)</f>
        <v>James Campbell</v>
      </c>
      <c r="J6" s="15">
        <f>VLOOKUP(I6,[1]Teams2017!$C:$D,2,FALSE)</f>
        <v>30</v>
      </c>
      <c r="K6" s="16" t="s">
        <v>11</v>
      </c>
      <c r="L6" s="17">
        <f>COUNTIF(C$25:C$44,J6)</f>
        <v>0</v>
      </c>
      <c r="M6" s="17">
        <f>COUNTIF(D$25:D$44,J6)</f>
        <v>0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Ray Basque</v>
      </c>
      <c r="C7" s="21">
        <f>VLOOKUP(B7,[1]Teams2017!$C:$D,2,FALSE)</f>
        <v>61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Aaron Cornish</v>
      </c>
      <c r="J7" s="21">
        <f>VLOOKUP(I7,[1]Teams2017!$C:$D,2,FALSE)</f>
        <v>31</v>
      </c>
      <c r="K7" s="22" t="s">
        <v>11</v>
      </c>
      <c r="L7" s="17">
        <f t="shared" ref="L7:L22" si="3">COUNTIF(C$25:C$44,J7)</f>
        <v>0</v>
      </c>
      <c r="M7" s="17">
        <f t="shared" ref="M7:M22" si="4">COUNTIF(D$25:D$44,J7)</f>
        <v>0</v>
      </c>
      <c r="N7" s="18">
        <f t="shared" ref="N7:N22" si="5">COUNTIF(E$25:E$44,J7)</f>
        <v>1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Jamie Carson</v>
      </c>
      <c r="C8" s="21">
        <f>VLOOKUP(B8,[1]Teams2017!$C:$D,2,FALSE)</f>
        <v>62</v>
      </c>
      <c r="D8" s="22" t="s">
        <v>11</v>
      </c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Sean Keenan</v>
      </c>
      <c r="J8" s="21">
        <f>VLOOKUP(I8,[1]Teams2017!$C:$D,2,FALSE)</f>
        <v>32</v>
      </c>
      <c r="K8" s="22" t="s">
        <v>11</v>
      </c>
      <c r="L8" s="17">
        <f t="shared" si="3"/>
        <v>1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Ray Chase</v>
      </c>
      <c r="C9" s="21">
        <f>VLOOKUP(B9,[1]Teams2017!$C:$D,2,FALSE)</f>
        <v>63</v>
      </c>
      <c r="D9" s="22"/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Ian Lapointe</v>
      </c>
      <c r="J9" s="21">
        <f>VLOOKUP(I9,[1]Teams2017!$C:$D,2,FALSE)</f>
        <v>33</v>
      </c>
      <c r="K9" s="22"/>
      <c r="L9" s="17">
        <f t="shared" si="3"/>
        <v>0</v>
      </c>
      <c r="M9" s="17">
        <f t="shared" si="4"/>
        <v>0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Daniel Lowe</v>
      </c>
      <c r="C10" s="21">
        <f>VLOOKUP(B10,[1]Teams2017!$C:$D,2,FALSE)</f>
        <v>64</v>
      </c>
      <c r="D10" s="22" t="s">
        <v>11</v>
      </c>
      <c r="E10" s="17">
        <f t="shared" si="0"/>
        <v>1</v>
      </c>
      <c r="F10" s="17">
        <f t="shared" si="1"/>
        <v>0</v>
      </c>
      <c r="G10" s="18">
        <f t="shared" si="2"/>
        <v>0</v>
      </c>
      <c r="I10" s="20" t="str">
        <f>HLOOKUP(I$4,Teams_2017,8,FALSE)</f>
        <v>Bryan Letcher</v>
      </c>
      <c r="J10" s="21">
        <f>VLOOKUP(I10,[1]Teams2017!$C:$D,2,FALSE)</f>
        <v>34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Scott McLean</v>
      </c>
      <c r="C11" s="21">
        <f>VLOOKUP(B11,[1]Teams2017!$C:$D,2,FALSE)</f>
        <v>65</v>
      </c>
      <c r="D11" s="22" t="s">
        <v>11</v>
      </c>
      <c r="E11" s="17">
        <f t="shared" si="0"/>
        <v>0</v>
      </c>
      <c r="F11" s="17">
        <f t="shared" si="1"/>
        <v>1</v>
      </c>
      <c r="G11" s="18">
        <f t="shared" si="2"/>
        <v>0</v>
      </c>
      <c r="I11" s="20" t="str">
        <f>HLOOKUP(I$4,Teams_2017,9,FALSE)</f>
        <v>Dave Mackenzie</v>
      </c>
      <c r="J11" s="21">
        <f>VLOOKUP(I11,[1]Teams2017!$C:$D,2,FALSE)</f>
        <v>35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0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Rene Pitre</v>
      </c>
      <c r="C12" s="21">
        <f>VLOOKUP(B12,[1]Teams2017!$C:$D,2,FALSE)</f>
        <v>66</v>
      </c>
      <c r="D12" s="22" t="s">
        <v>11</v>
      </c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Matthew Petitpas</v>
      </c>
      <c r="J12" s="21">
        <f>VLOOKUP(I12,[1]Teams2017!$C:$D,2,FALSE)</f>
        <v>36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Matthew Smith</v>
      </c>
      <c r="C13" s="21">
        <f>VLOOKUP(B13,[1]Teams2017!$C:$D,2,FALSE)</f>
        <v>67</v>
      </c>
      <c r="D13" s="22" t="s">
        <v>11</v>
      </c>
      <c r="E13" s="17">
        <f t="shared" si="0"/>
        <v>1</v>
      </c>
      <c r="F13" s="17">
        <f t="shared" si="1"/>
        <v>0</v>
      </c>
      <c r="G13" s="18">
        <f t="shared" si="2"/>
        <v>0</v>
      </c>
      <c r="I13" s="20" t="str">
        <f>HLOOKUP(I$4,Teams_2017,11,FALSE)</f>
        <v>Jordan Rattray</v>
      </c>
      <c r="J13" s="21">
        <f>VLOOKUP(I13,[1]Teams2017!$C:$D,2,FALSE)</f>
        <v>37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0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Doug Virtue</v>
      </c>
      <c r="C14" s="21">
        <f>VLOOKUP(B14,[1]Teams2017!$C:$D,2,FALSE)</f>
        <v>68</v>
      </c>
      <c r="D14" s="22" t="s">
        <v>11</v>
      </c>
      <c r="E14" s="17">
        <f t="shared" si="0"/>
        <v>0</v>
      </c>
      <c r="F14" s="17">
        <f t="shared" si="1"/>
        <v>0</v>
      </c>
      <c r="G14" s="18">
        <f t="shared" si="2"/>
        <v>0</v>
      </c>
      <c r="I14" s="20" t="str">
        <f>HLOOKUP(I$4,Teams_2017,12,FALSE)</f>
        <v>John Stewart</v>
      </c>
      <c r="J14" s="21">
        <f>VLOOKUP(I14,[1]Teams2017!$C:$D,2,FALSE)</f>
        <v>38</v>
      </c>
      <c r="K14" s="22" t="s">
        <v>11</v>
      </c>
      <c r="L14" s="17">
        <f t="shared" si="3"/>
        <v>0</v>
      </c>
      <c r="M14" s="17">
        <f t="shared" si="4"/>
        <v>1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Stephen Atherton</v>
      </c>
      <c r="C15" s="21">
        <f>VLOOKUP(B15,[1]Teams2017!$C:$D,2,FALSE)</f>
        <v>69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Jeff Smith</v>
      </c>
      <c r="C16" s="25" t="str">
        <f>VLOOKUP(B16,[1]Teams2017!$C:$D,2,FALSE)</f>
        <v>F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Ray Harris</v>
      </c>
      <c r="J16" s="25" t="str">
        <f>VLOOKUP(I16,[1]Teams2017!$C:$D,2,FALSE)</f>
        <v>C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160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130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161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131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162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132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32</v>
      </c>
      <c r="D25" s="45">
        <v>38</v>
      </c>
      <c r="E25" s="45">
        <v>31</v>
      </c>
      <c r="F25" s="46">
        <v>1810</v>
      </c>
      <c r="G25" s="47"/>
      <c r="H25" s="48"/>
      <c r="Q25" s="1"/>
      <c r="V25" t="s">
        <v>17</v>
      </c>
      <c r="W25">
        <f>SUM(E6:G20,L6:N20)</f>
        <v>7</v>
      </c>
    </row>
    <row r="26" spans="2:23" ht="15" thickBot="1">
      <c r="B26" s="44">
        <v>2</v>
      </c>
      <c r="C26" s="45">
        <v>67</v>
      </c>
      <c r="D26" s="45"/>
      <c r="E26" s="45"/>
      <c r="F26" s="46">
        <v>1420</v>
      </c>
      <c r="G26" s="47"/>
      <c r="H26" s="48"/>
      <c r="Q26" s="1"/>
      <c r="W26">
        <f>COUNT(C25:E44)</f>
        <v>7</v>
      </c>
    </row>
    <row r="27" spans="2:23" ht="15" thickBot="1">
      <c r="B27" s="44">
        <v>3</v>
      </c>
      <c r="C27" s="45">
        <v>64</v>
      </c>
      <c r="D27" s="45"/>
      <c r="E27" s="45"/>
      <c r="F27" s="46">
        <v>1310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60</v>
      </c>
      <c r="D28" s="45">
        <v>65</v>
      </c>
      <c r="E28" s="45"/>
      <c r="F28" s="46">
        <v>555</v>
      </c>
      <c r="G28" s="47"/>
      <c r="H28" s="48"/>
      <c r="Q28" s="1"/>
    </row>
    <row r="29" spans="2:23" ht="15" thickBot="1">
      <c r="B29" s="44">
        <v>5</v>
      </c>
      <c r="C29" s="45"/>
      <c r="D29" s="45"/>
      <c r="E29" s="45"/>
      <c r="F29" s="46"/>
      <c r="G29" s="47"/>
      <c r="H29" s="48"/>
      <c r="Q29" s="1"/>
    </row>
    <row r="30" spans="2:23" ht="15" thickBot="1">
      <c r="B30" s="44">
        <v>6</v>
      </c>
      <c r="C30" s="45"/>
      <c r="D30" s="45"/>
      <c r="E30" s="45"/>
      <c r="F30" s="46"/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9" priority="2" operator="equal">
      <formula>0</formula>
    </cfRule>
  </conditionalFormatting>
  <conditionalFormatting sqref="V27">
    <cfRule type="cellIs" dxfId="8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29">
    <tabColor rgb="FF7030A0"/>
    <pageSetUpPr fitToPage="1"/>
  </sheetPr>
  <dimension ref="B1:AJ45"/>
  <sheetViews>
    <sheetView zoomScale="60" zoomScaleNormal="60" workbookViewId="0"/>
  </sheetViews>
  <sheetFormatPr defaultRowHeight="14.4"/>
  <cols>
    <col min="1" max="1" width="3.44140625" customWidth="1"/>
    <col min="2" max="2" width="22.21875" customWidth="1"/>
    <col min="3" max="3" width="13.109375" customWidth="1"/>
    <col min="4" max="4" width="10" customWidth="1"/>
    <col min="5" max="5" width="9.44140625" customWidth="1"/>
    <col min="6" max="6" width="12.109375" customWidth="1"/>
    <col min="7" max="7" width="9" customWidth="1"/>
    <col min="9" max="9" width="22.21875" customWidth="1"/>
    <col min="10" max="10" width="13.109375" customWidth="1"/>
    <col min="11" max="11" width="10.5546875" customWidth="1"/>
    <col min="18" max="18" width="15.33203125" customWidth="1"/>
    <col min="19" max="19" width="9" bestFit="1" customWidth="1"/>
    <col min="21" max="21" width="9" bestFit="1" customWidth="1"/>
    <col min="22" max="22" width="26.21875" customWidth="1"/>
  </cols>
  <sheetData>
    <row r="1" spans="2:36" ht="15" thickBot="1">
      <c r="Q1" s="1"/>
    </row>
    <row r="2" spans="2:36" ht="15" thickBot="1">
      <c r="B2" s="2" t="s">
        <v>0</v>
      </c>
      <c r="C2" s="3">
        <f>VLOOKUP(E2,AI5:AJ16,2,FALSE)</f>
        <v>42988</v>
      </c>
      <c r="D2" s="2" t="s">
        <v>1</v>
      </c>
      <c r="E2" s="4">
        <v>1</v>
      </c>
      <c r="F2" s="2" t="s">
        <v>2</v>
      </c>
      <c r="G2" s="5">
        <v>9</v>
      </c>
      <c r="I2" s="2" t="s">
        <v>3</v>
      </c>
      <c r="J2" s="6">
        <f>VLOOKUP(G2,AF5:AG16,2,FALSE)</f>
        <v>0.80555555555555547</v>
      </c>
      <c r="N2" t="str">
        <f>CONCATENATE(E2,"-",G2)</f>
        <v>1-9</v>
      </c>
      <c r="Q2" s="1"/>
    </row>
    <row r="3" spans="2:36" ht="15" thickBot="1">
      <c r="B3" t="s">
        <v>4</v>
      </c>
      <c r="I3" t="s">
        <v>5</v>
      </c>
      <c r="Q3" s="1"/>
    </row>
    <row r="4" spans="2:36" ht="24" thickBot="1">
      <c r="B4" s="7" t="str">
        <f>VLOOKUP(N2,[1]Sked_2017!A:K,9,FALSE)</f>
        <v>Pylons</v>
      </c>
      <c r="C4" s="8">
        <f>SUM(E6:E15,E18:E20)</f>
        <v>4</v>
      </c>
      <c r="I4" s="7" t="str">
        <f>VLOOKUP(N2,[1]Sked_2017!A:K,11,FALSE)</f>
        <v>Goal Diggers</v>
      </c>
      <c r="J4" s="8">
        <f>SUM(L6:L15,L18:L20)</f>
        <v>2</v>
      </c>
      <c r="Q4" s="1"/>
    </row>
    <row r="5" spans="2:36" ht="21.6" thickBot="1">
      <c r="B5" s="9"/>
      <c r="C5" s="54" t="s">
        <v>6</v>
      </c>
      <c r="D5" s="10" t="s">
        <v>7</v>
      </c>
      <c r="E5" s="10" t="s">
        <v>8</v>
      </c>
      <c r="F5" s="10" t="s">
        <v>9</v>
      </c>
      <c r="G5" s="11" t="s">
        <v>10</v>
      </c>
      <c r="I5" s="9"/>
      <c r="J5" s="10" t="s">
        <v>6</v>
      </c>
      <c r="K5" s="10" t="s">
        <v>7</v>
      </c>
      <c r="L5" s="10" t="s">
        <v>8</v>
      </c>
      <c r="M5" s="10" t="s">
        <v>9</v>
      </c>
      <c r="N5" s="11" t="s">
        <v>10</v>
      </c>
      <c r="Q5" s="1"/>
      <c r="AF5">
        <v>1</v>
      </c>
      <c r="AG5" s="12">
        <v>0.66666666666666663</v>
      </c>
      <c r="AI5">
        <v>1</v>
      </c>
      <c r="AJ5" s="13">
        <v>42988</v>
      </c>
    </row>
    <row r="6" spans="2:36" ht="15" thickBot="1">
      <c r="B6" s="14" t="str">
        <f>HLOOKUP(B$4,Teams_2017,3,FALSE)</f>
        <v>Larry Condly</v>
      </c>
      <c r="C6" s="15">
        <f>VLOOKUP(B6,[1]Teams2017!$C:$D,2,FALSE)</f>
        <v>50</v>
      </c>
      <c r="D6" s="16" t="s">
        <v>11</v>
      </c>
      <c r="E6" s="17">
        <f>COUNTIF(C$25:C$44,C6)</f>
        <v>0</v>
      </c>
      <c r="F6" s="17">
        <f>COUNTIF(D$25:D$44,C6)</f>
        <v>0</v>
      </c>
      <c r="G6" s="18">
        <f>COUNTIF(E$25:E$44,C6)</f>
        <v>0</v>
      </c>
      <c r="I6" s="14" t="str">
        <f>HLOOKUP(I$4,Teams_2017,3,FALSE)</f>
        <v>Wayne Helpard</v>
      </c>
      <c r="J6" s="15">
        <f>VLOOKUP(I6,[1]Teams2017!$C:$D,2,FALSE)</f>
        <v>20</v>
      </c>
      <c r="K6" s="16" t="s">
        <v>11</v>
      </c>
      <c r="L6" s="17">
        <f>COUNTIF(C$25:C$44,J6)</f>
        <v>0</v>
      </c>
      <c r="M6" s="17">
        <f>COUNTIF(D$25:D$44,J6)</f>
        <v>1</v>
      </c>
      <c r="N6" s="18">
        <f>COUNTIF(E$25:E$44,J6)</f>
        <v>0</v>
      </c>
      <c r="Q6" s="1"/>
      <c r="AF6">
        <v>2</v>
      </c>
      <c r="AG6" s="19">
        <v>0.68402777777777779</v>
      </c>
      <c r="AI6">
        <v>2</v>
      </c>
      <c r="AJ6" s="13">
        <f>AJ5+7</f>
        <v>42995</v>
      </c>
    </row>
    <row r="7" spans="2:36" ht="15" thickBot="1">
      <c r="B7" s="20" t="str">
        <f>HLOOKUP(B$4,Teams_2017,5,FALSE)</f>
        <v>Michael Luff</v>
      </c>
      <c r="C7" s="21">
        <f>VLOOKUP(B7,[1]Teams2017!$C:$D,2,FALSE)</f>
        <v>51</v>
      </c>
      <c r="D7" s="22" t="s">
        <v>11</v>
      </c>
      <c r="E7" s="17">
        <f t="shared" ref="E7:E16" si="0">COUNTIF(C$25:C$44,C7)</f>
        <v>0</v>
      </c>
      <c r="F7" s="17">
        <f t="shared" ref="F7:F16" si="1">COUNTIF(D$25:D$44,C7)</f>
        <v>0</v>
      </c>
      <c r="G7" s="18">
        <f t="shared" ref="G7:G16" si="2">COUNTIF(E$25:E$44,C7)</f>
        <v>0</v>
      </c>
      <c r="I7" s="20" t="str">
        <f>HLOOKUP(I$4,Teams_2017,5,FALSE)</f>
        <v>Jean-Marc Gionet</v>
      </c>
      <c r="J7" s="21">
        <f>VLOOKUP(I7,[1]Teams2017!$C:$D,2,FALSE)</f>
        <v>21</v>
      </c>
      <c r="K7" s="22" t="s">
        <v>11</v>
      </c>
      <c r="L7" s="17">
        <f t="shared" ref="L7:L22" si="3">COUNTIF(C$25:C$44,J7)</f>
        <v>1</v>
      </c>
      <c r="M7" s="17">
        <f t="shared" ref="M7:M22" si="4">COUNTIF(D$25:D$44,J7)</f>
        <v>0</v>
      </c>
      <c r="N7" s="18">
        <f t="shared" ref="N7:N22" si="5">COUNTIF(E$25:E$44,J7)</f>
        <v>0</v>
      </c>
      <c r="Q7" s="1"/>
      <c r="AF7">
        <v>3</v>
      </c>
      <c r="AG7" s="19">
        <v>0.70138888888888884</v>
      </c>
      <c r="AI7">
        <v>3</v>
      </c>
      <c r="AJ7" s="13">
        <f t="shared" ref="AJ7:AJ16" si="6">AJ6+7</f>
        <v>43002</v>
      </c>
    </row>
    <row r="8" spans="2:36" ht="15" thickBot="1">
      <c r="B8" s="20" t="str">
        <f>HLOOKUP(B$4,Teams_2017,6,FALSE)</f>
        <v>Yvon Mayer</v>
      </c>
      <c r="C8" s="21">
        <f>VLOOKUP(B8,[1]Teams2017!$C:$D,2,FALSE)</f>
        <v>52</v>
      </c>
      <c r="D8" s="22"/>
      <c r="E8" s="17">
        <f t="shared" si="0"/>
        <v>0</v>
      </c>
      <c r="F8" s="17">
        <f t="shared" si="1"/>
        <v>0</v>
      </c>
      <c r="G8" s="18">
        <f t="shared" si="2"/>
        <v>0</v>
      </c>
      <c r="I8" s="20" t="str">
        <f>HLOOKUP(I$4,Teams_2017,6,FALSE)</f>
        <v>Troy Doyle</v>
      </c>
      <c r="J8" s="21">
        <f>VLOOKUP(I8,[1]Teams2017!$C:$D,2,FALSE)</f>
        <v>22</v>
      </c>
      <c r="K8" s="22" t="s">
        <v>11</v>
      </c>
      <c r="L8" s="17">
        <f t="shared" si="3"/>
        <v>0</v>
      </c>
      <c r="M8" s="17">
        <f t="shared" si="4"/>
        <v>0</v>
      </c>
      <c r="N8" s="18">
        <f t="shared" si="5"/>
        <v>0</v>
      </c>
      <c r="Q8" s="1"/>
      <c r="AF8">
        <v>4</v>
      </c>
      <c r="AG8" s="19">
        <v>0.71875</v>
      </c>
      <c r="AI8">
        <v>4</v>
      </c>
      <c r="AJ8" s="13">
        <f t="shared" si="6"/>
        <v>43009</v>
      </c>
    </row>
    <row r="9" spans="2:36" ht="15" thickBot="1">
      <c r="B9" s="20" t="str">
        <f>HLOOKUP(B$4,Teams_2017,7,FALSE)</f>
        <v>Brent McKenna</v>
      </c>
      <c r="C9" s="21">
        <f>VLOOKUP(B9,[1]Teams2017!$C:$D,2,FALSE)</f>
        <v>53</v>
      </c>
      <c r="D9" s="22" t="s">
        <v>11</v>
      </c>
      <c r="E9" s="17">
        <f t="shared" si="0"/>
        <v>0</v>
      </c>
      <c r="F9" s="17">
        <f t="shared" si="1"/>
        <v>0</v>
      </c>
      <c r="G9" s="18">
        <f t="shared" si="2"/>
        <v>0</v>
      </c>
      <c r="I9" s="20" t="str">
        <f>HLOOKUP(I$4,Teams_2017,7,FALSE)</f>
        <v>Robert Johnson</v>
      </c>
      <c r="J9" s="21">
        <f>VLOOKUP(I9,[1]Teams2017!$C:$D,2,FALSE)</f>
        <v>23</v>
      </c>
      <c r="K9" s="22" t="s">
        <v>11</v>
      </c>
      <c r="L9" s="17">
        <f t="shared" si="3"/>
        <v>0</v>
      </c>
      <c r="M9" s="17">
        <f t="shared" si="4"/>
        <v>1</v>
      </c>
      <c r="N9" s="18">
        <f t="shared" si="5"/>
        <v>0</v>
      </c>
      <c r="Q9" s="1"/>
      <c r="AF9">
        <v>5</v>
      </c>
      <c r="AG9" s="19">
        <v>0.73611111111111116</v>
      </c>
      <c r="AI9">
        <v>5</v>
      </c>
      <c r="AJ9" s="13">
        <f t="shared" si="6"/>
        <v>43016</v>
      </c>
    </row>
    <row r="10" spans="2:36" ht="15" thickBot="1">
      <c r="B10" s="20" t="str">
        <f>HLOOKUP(B$4,Teams_2017,8,FALSE)</f>
        <v>Michael Moore</v>
      </c>
      <c r="C10" s="21">
        <f>VLOOKUP(B10,[1]Teams2017!$C:$D,2,FALSE)</f>
        <v>54</v>
      </c>
      <c r="D10" s="22" t="s">
        <v>11</v>
      </c>
      <c r="E10" s="17">
        <f t="shared" si="0"/>
        <v>0</v>
      </c>
      <c r="F10" s="17">
        <f t="shared" si="1"/>
        <v>1</v>
      </c>
      <c r="G10" s="18">
        <f t="shared" si="2"/>
        <v>1</v>
      </c>
      <c r="I10" s="20" t="str">
        <f>HLOOKUP(I$4,Teams_2017,8,FALSE)</f>
        <v>Jon Loubert</v>
      </c>
      <c r="J10" s="21">
        <f>VLOOKUP(I10,[1]Teams2017!$C:$D,2,FALSE)</f>
        <v>24</v>
      </c>
      <c r="K10" s="22" t="s">
        <v>11</v>
      </c>
      <c r="L10" s="17">
        <f t="shared" si="3"/>
        <v>0</v>
      </c>
      <c r="M10" s="17">
        <f t="shared" si="4"/>
        <v>0</v>
      </c>
      <c r="N10" s="18">
        <f t="shared" si="5"/>
        <v>0</v>
      </c>
      <c r="Q10" s="1"/>
      <c r="AF10">
        <v>6</v>
      </c>
      <c r="AG10" s="19">
        <v>0.75347222222222221</v>
      </c>
      <c r="AI10">
        <v>6</v>
      </c>
      <c r="AJ10" s="13">
        <f>AJ9+14</f>
        <v>43030</v>
      </c>
    </row>
    <row r="11" spans="2:36" ht="15" thickBot="1">
      <c r="B11" s="20" t="str">
        <f>HLOOKUP(B$4,Teams_2017,9,FALSE)</f>
        <v>Michael Murchie</v>
      </c>
      <c r="C11" s="21">
        <f>VLOOKUP(B11,[1]Teams2017!$C:$D,2,FALSE)</f>
        <v>55</v>
      </c>
      <c r="D11" s="22" t="s">
        <v>11</v>
      </c>
      <c r="E11" s="17">
        <f t="shared" si="0"/>
        <v>0</v>
      </c>
      <c r="F11" s="17">
        <f t="shared" si="1"/>
        <v>0</v>
      </c>
      <c r="G11" s="18">
        <f t="shared" si="2"/>
        <v>0</v>
      </c>
      <c r="I11" s="20" t="str">
        <f>HLOOKUP(I$4,Teams_2017,9,FALSE)</f>
        <v>Darryl Moorcroft</v>
      </c>
      <c r="J11" s="21">
        <f>VLOOKUP(I11,[1]Teams2017!$C:$D,2,FALSE)</f>
        <v>25</v>
      </c>
      <c r="K11" s="22" t="s">
        <v>11</v>
      </c>
      <c r="L11" s="17">
        <f t="shared" si="3"/>
        <v>0</v>
      </c>
      <c r="M11" s="17">
        <f t="shared" si="4"/>
        <v>0</v>
      </c>
      <c r="N11" s="18">
        <f t="shared" si="5"/>
        <v>1</v>
      </c>
      <c r="Q11" s="1"/>
      <c r="AF11">
        <v>7</v>
      </c>
      <c r="AG11" s="19">
        <v>0.77083333333333337</v>
      </c>
      <c r="AI11">
        <v>7</v>
      </c>
      <c r="AJ11" s="13">
        <f t="shared" si="6"/>
        <v>43037</v>
      </c>
    </row>
    <row r="12" spans="2:36" ht="15" thickBot="1">
      <c r="B12" s="20" t="str">
        <f>HLOOKUP(B$4,Teams_2017,10,FALSE)</f>
        <v>Stephen Rafuse</v>
      </c>
      <c r="C12" s="21">
        <f>VLOOKUP(B12,[1]Teams2017!$C:$D,2,FALSE)</f>
        <v>56</v>
      </c>
      <c r="D12" s="22"/>
      <c r="E12" s="17">
        <f t="shared" si="0"/>
        <v>0</v>
      </c>
      <c r="F12" s="17">
        <f t="shared" si="1"/>
        <v>0</v>
      </c>
      <c r="G12" s="18">
        <f t="shared" si="2"/>
        <v>0</v>
      </c>
      <c r="I12" s="20" t="str">
        <f>HLOOKUP(I$4,Teams_2017,10,FALSE)</f>
        <v>Tim O'Leary</v>
      </c>
      <c r="J12" s="21">
        <f>VLOOKUP(I12,[1]Teams2017!$C:$D,2,FALSE)</f>
        <v>26</v>
      </c>
      <c r="K12" s="22" t="s">
        <v>11</v>
      </c>
      <c r="L12" s="17">
        <f t="shared" si="3"/>
        <v>0</v>
      </c>
      <c r="M12" s="17">
        <f t="shared" si="4"/>
        <v>0</v>
      </c>
      <c r="N12" s="18">
        <f t="shared" si="5"/>
        <v>0</v>
      </c>
      <c r="Q12" s="1"/>
      <c r="AF12">
        <v>8</v>
      </c>
      <c r="AG12" s="19">
        <v>0.78819444444444453</v>
      </c>
      <c r="AI12">
        <v>8</v>
      </c>
      <c r="AJ12" s="13">
        <f t="shared" si="6"/>
        <v>43044</v>
      </c>
    </row>
    <row r="13" spans="2:36" ht="15" thickBot="1">
      <c r="B13" s="20" t="str">
        <f>HLOOKUP(B$4,Teams_2017,11,FALSE)</f>
        <v>Jeff Stewart</v>
      </c>
      <c r="C13" s="21">
        <f>VLOOKUP(B13,[1]Teams2017!$C:$D,2,FALSE)</f>
        <v>57</v>
      </c>
      <c r="D13" s="22" t="s">
        <v>11</v>
      </c>
      <c r="E13" s="17">
        <f t="shared" si="0"/>
        <v>1</v>
      </c>
      <c r="F13" s="17">
        <f t="shared" si="1"/>
        <v>2</v>
      </c>
      <c r="G13" s="18">
        <f t="shared" si="2"/>
        <v>0</v>
      </c>
      <c r="I13" s="20" t="str">
        <f>HLOOKUP(I$4,Teams_2017,11,FALSE)</f>
        <v>Rakesh Rajput</v>
      </c>
      <c r="J13" s="21">
        <f>VLOOKUP(I13,[1]Teams2017!$C:$D,2,FALSE)</f>
        <v>27</v>
      </c>
      <c r="K13" s="22" t="s">
        <v>11</v>
      </c>
      <c r="L13" s="17">
        <f t="shared" si="3"/>
        <v>0</v>
      </c>
      <c r="M13" s="17">
        <f t="shared" si="4"/>
        <v>0</v>
      </c>
      <c r="N13" s="18">
        <f t="shared" si="5"/>
        <v>1</v>
      </c>
      <c r="Q13" s="1"/>
      <c r="AF13">
        <v>9</v>
      </c>
      <c r="AG13" s="19">
        <v>0.80555555555555547</v>
      </c>
      <c r="AI13">
        <v>9</v>
      </c>
      <c r="AJ13" s="13">
        <f t="shared" si="6"/>
        <v>43051</v>
      </c>
    </row>
    <row r="14" spans="2:36" ht="15" thickBot="1">
      <c r="B14" s="20" t="str">
        <f>HLOOKUP(B$4,Teams_2017,12,FALSE)</f>
        <v>Joel Thorne</v>
      </c>
      <c r="C14" s="21">
        <f>VLOOKUP(B14,[1]Teams2017!$C:$D,2,FALSE)</f>
        <v>58</v>
      </c>
      <c r="D14" s="22" t="s">
        <v>11</v>
      </c>
      <c r="E14" s="17">
        <f t="shared" si="0"/>
        <v>3</v>
      </c>
      <c r="F14" s="17">
        <f t="shared" si="1"/>
        <v>1</v>
      </c>
      <c r="G14" s="18">
        <f t="shared" si="2"/>
        <v>0</v>
      </c>
      <c r="I14" s="20" t="str">
        <f>HLOOKUP(I$4,Teams_2017,12,FALSE)</f>
        <v>Matthew Wedge</v>
      </c>
      <c r="J14" s="21">
        <f>VLOOKUP(I14,[1]Teams2017!$C:$D,2,FALSE)</f>
        <v>28</v>
      </c>
      <c r="K14" s="22" t="s">
        <v>11</v>
      </c>
      <c r="L14" s="17">
        <f t="shared" si="3"/>
        <v>1</v>
      </c>
      <c r="M14" s="17">
        <f t="shared" si="4"/>
        <v>0</v>
      </c>
      <c r="N14" s="18">
        <f t="shared" si="5"/>
        <v>0</v>
      </c>
      <c r="Q14" s="1"/>
      <c r="AF14">
        <v>10</v>
      </c>
      <c r="AG14" s="19">
        <v>0.82291666666666663</v>
      </c>
      <c r="AI14">
        <v>10</v>
      </c>
      <c r="AJ14" s="13">
        <f t="shared" si="6"/>
        <v>43058</v>
      </c>
    </row>
    <row r="15" spans="2:36" ht="15" thickBot="1">
      <c r="B15" s="23" t="str">
        <f>HLOOKUP(B$4,Teams_2017,13,FALSE)</f>
        <v>Michael Wood</v>
      </c>
      <c r="C15" s="21">
        <f>VLOOKUP(B15,[1]Teams2017!$C:$D,2,FALSE)</f>
        <v>59</v>
      </c>
      <c r="D15" s="22" t="s">
        <v>11</v>
      </c>
      <c r="E15" s="17">
        <f t="shared" si="0"/>
        <v>0</v>
      </c>
      <c r="F15" s="17">
        <f t="shared" si="1"/>
        <v>0</v>
      </c>
      <c r="G15" s="18">
        <f t="shared" si="2"/>
        <v>0</v>
      </c>
      <c r="I15" s="23">
        <f>HLOOKUP(I$4,Teams_2017,13,FALSE)</f>
        <v>0</v>
      </c>
      <c r="J15" s="21" t="e">
        <f>VLOOKUP(I15,[1]Teams2017!$C:$D,2,FALSE)</f>
        <v>#N/A</v>
      </c>
      <c r="K15" s="22"/>
      <c r="L15" s="17">
        <f t="shared" si="3"/>
        <v>0</v>
      </c>
      <c r="M15" s="17">
        <f t="shared" si="4"/>
        <v>0</v>
      </c>
      <c r="N15" s="18">
        <f t="shared" si="5"/>
        <v>0</v>
      </c>
      <c r="Q15" s="1"/>
      <c r="AF15">
        <v>11</v>
      </c>
      <c r="AG15" s="19">
        <v>0.84027777777777779</v>
      </c>
      <c r="AI15">
        <v>11</v>
      </c>
      <c r="AJ15" s="13">
        <f t="shared" si="6"/>
        <v>43065</v>
      </c>
    </row>
    <row r="16" spans="2:36" ht="15" thickBot="1">
      <c r="B16" s="24" t="str">
        <f>HLOOKUP(B$4,Teams_2017,4,FALSE)</f>
        <v>Brandon Leet MacFarlane</v>
      </c>
      <c r="C16" s="25" t="str">
        <f>VLOOKUP(B16,[1]Teams2017!$C:$D,2,FALSE)</f>
        <v>E</v>
      </c>
      <c r="D16" s="26" t="s">
        <v>11</v>
      </c>
      <c r="E16" s="17">
        <f t="shared" si="0"/>
        <v>0</v>
      </c>
      <c r="F16" s="17">
        <f t="shared" si="1"/>
        <v>0</v>
      </c>
      <c r="G16" s="18">
        <f t="shared" si="2"/>
        <v>0</v>
      </c>
      <c r="I16" s="24" t="str">
        <f>HLOOKUP(I$4,Teams_2017,4,FALSE)</f>
        <v>Mark Farrell</v>
      </c>
      <c r="J16" s="25" t="str">
        <f>VLOOKUP(I16,[1]Teams2017!$C:$D,2,FALSE)</f>
        <v>B</v>
      </c>
      <c r="K16" s="26" t="s">
        <v>11</v>
      </c>
      <c r="L16" s="17">
        <f t="shared" si="3"/>
        <v>0</v>
      </c>
      <c r="M16" s="17">
        <f t="shared" si="4"/>
        <v>0</v>
      </c>
      <c r="N16" s="18">
        <f t="shared" si="5"/>
        <v>0</v>
      </c>
      <c r="Q16" s="1"/>
      <c r="AF16">
        <v>12</v>
      </c>
      <c r="AG16" s="27">
        <v>0.85763888888888884</v>
      </c>
      <c r="AI16">
        <v>12</v>
      </c>
      <c r="AJ16" s="13">
        <f t="shared" si="6"/>
        <v>43072</v>
      </c>
    </row>
    <row r="17" spans="2:23" ht="15" thickBot="1">
      <c r="B17" s="28" t="s">
        <v>12</v>
      </c>
      <c r="C17" s="29"/>
      <c r="D17" s="29"/>
      <c r="E17" s="29"/>
      <c r="F17" s="29"/>
      <c r="G17" s="30"/>
      <c r="I17" s="28" t="s">
        <v>12</v>
      </c>
      <c r="J17" s="29"/>
      <c r="K17" s="29"/>
      <c r="L17" s="17">
        <f t="shared" si="3"/>
        <v>0</v>
      </c>
      <c r="M17" s="17">
        <f t="shared" si="4"/>
        <v>0</v>
      </c>
      <c r="N17" s="18">
        <f t="shared" si="5"/>
        <v>0</v>
      </c>
      <c r="Q17" s="1"/>
    </row>
    <row r="18" spans="2:23" ht="15" thickBot="1">
      <c r="B18" s="31"/>
      <c r="C18" s="15">
        <f>C6+100</f>
        <v>150</v>
      </c>
      <c r="D18" s="16"/>
      <c r="E18" s="17">
        <f t="shared" ref="E18:E20" si="7">COUNTIF(C$25:C$44,C18)</f>
        <v>0</v>
      </c>
      <c r="F18" s="17">
        <f t="shared" ref="F18:F20" si="8">COUNTIF(D$25:D$44,C18)</f>
        <v>0</v>
      </c>
      <c r="G18" s="18">
        <f t="shared" ref="G18:G20" si="9">COUNTIF(E$25:E$44,C18)</f>
        <v>0</v>
      </c>
      <c r="I18" s="31"/>
      <c r="J18" s="15">
        <f>J6+100</f>
        <v>120</v>
      </c>
      <c r="K18" s="16"/>
      <c r="L18" s="17">
        <f t="shared" si="3"/>
        <v>0</v>
      </c>
      <c r="M18" s="17">
        <f t="shared" si="4"/>
        <v>0</v>
      </c>
      <c r="N18" s="18">
        <f t="shared" si="5"/>
        <v>0</v>
      </c>
      <c r="Q18" s="1"/>
    </row>
    <row r="19" spans="2:23" ht="15" thickBot="1">
      <c r="B19" s="32"/>
      <c r="C19" s="21">
        <f t="shared" ref="C19:C20" si="10">C7+100</f>
        <v>151</v>
      </c>
      <c r="D19" s="22"/>
      <c r="E19" s="17">
        <f t="shared" si="7"/>
        <v>0</v>
      </c>
      <c r="F19" s="17">
        <f t="shared" si="8"/>
        <v>0</v>
      </c>
      <c r="G19" s="18">
        <f t="shared" si="9"/>
        <v>0</v>
      </c>
      <c r="I19" s="32"/>
      <c r="J19" s="21">
        <f t="shared" ref="J19:J20" si="11">J7+100</f>
        <v>121</v>
      </c>
      <c r="K19" s="22"/>
      <c r="L19" s="17">
        <f t="shared" si="3"/>
        <v>0</v>
      </c>
      <c r="M19" s="17">
        <f t="shared" si="4"/>
        <v>0</v>
      </c>
      <c r="N19" s="18">
        <f t="shared" si="5"/>
        <v>0</v>
      </c>
      <c r="Q19" s="1"/>
    </row>
    <row r="20" spans="2:23" ht="15" thickBot="1">
      <c r="B20" s="33"/>
      <c r="C20" s="34">
        <f t="shared" si="10"/>
        <v>152</v>
      </c>
      <c r="D20" s="26"/>
      <c r="E20" s="17">
        <f t="shared" si="7"/>
        <v>0</v>
      </c>
      <c r="F20" s="17">
        <f t="shared" si="8"/>
        <v>0</v>
      </c>
      <c r="G20" s="18">
        <f t="shared" si="9"/>
        <v>0</v>
      </c>
      <c r="I20" s="33"/>
      <c r="J20" s="34">
        <f t="shared" si="11"/>
        <v>122</v>
      </c>
      <c r="K20" s="26"/>
      <c r="L20" s="17">
        <f t="shared" si="3"/>
        <v>0</v>
      </c>
      <c r="M20" s="17">
        <f t="shared" si="4"/>
        <v>0</v>
      </c>
      <c r="N20" s="18">
        <f t="shared" si="5"/>
        <v>0</v>
      </c>
      <c r="Q20" s="1"/>
    </row>
    <row r="21" spans="2:23" ht="15" thickBot="1">
      <c r="B21" s="28" t="s">
        <v>13</v>
      </c>
      <c r="C21" s="29"/>
      <c r="D21" s="29"/>
      <c r="E21" s="29"/>
      <c r="F21" s="29"/>
      <c r="G21" s="30"/>
      <c r="I21" s="28" t="s">
        <v>13</v>
      </c>
      <c r="J21" s="29"/>
      <c r="K21" s="29"/>
      <c r="L21" s="17">
        <f t="shared" si="3"/>
        <v>0</v>
      </c>
      <c r="M21" s="17">
        <f t="shared" si="4"/>
        <v>0</v>
      </c>
      <c r="N21" s="18">
        <f t="shared" si="5"/>
        <v>0</v>
      </c>
      <c r="Q21" s="1"/>
    </row>
    <row r="22" spans="2:23" ht="15" thickBot="1">
      <c r="B22" s="35"/>
      <c r="C22" s="36"/>
      <c r="D22" s="37"/>
      <c r="E22" s="36"/>
      <c r="F22" s="36"/>
      <c r="G22" s="38"/>
      <c r="I22" s="35"/>
      <c r="J22" s="36"/>
      <c r="K22" s="37"/>
      <c r="L22" s="17">
        <f t="shared" si="3"/>
        <v>0</v>
      </c>
      <c r="M22" s="17">
        <f t="shared" si="4"/>
        <v>0</v>
      </c>
      <c r="N22" s="18">
        <f t="shared" si="5"/>
        <v>0</v>
      </c>
      <c r="Q22" s="1"/>
    </row>
    <row r="23" spans="2:23" ht="15" thickBot="1">
      <c r="Q23" s="1"/>
    </row>
    <row r="24" spans="2:23" ht="15" thickBot="1">
      <c r="B24" s="39"/>
      <c r="C24" s="40" t="s">
        <v>14</v>
      </c>
      <c r="D24" s="40" t="s">
        <v>9</v>
      </c>
      <c r="E24" s="40" t="s">
        <v>10</v>
      </c>
      <c r="F24" s="41" t="s">
        <v>3</v>
      </c>
      <c r="G24" s="42" t="s">
        <v>15</v>
      </c>
      <c r="H24" s="43"/>
      <c r="Q24" s="1"/>
    </row>
    <row r="25" spans="2:23" ht="15" thickBot="1">
      <c r="B25" s="44">
        <v>1</v>
      </c>
      <c r="C25" s="45">
        <v>58</v>
      </c>
      <c r="D25" s="45">
        <v>57</v>
      </c>
      <c r="E25" s="45">
        <v>54</v>
      </c>
      <c r="F25" s="46">
        <v>1800</v>
      </c>
      <c r="G25" s="47"/>
      <c r="H25" s="48"/>
      <c r="Q25" s="1"/>
      <c r="V25" t="s">
        <v>17</v>
      </c>
      <c r="W25">
        <f>SUM(E6:G20,L6:N20)</f>
        <v>15</v>
      </c>
    </row>
    <row r="26" spans="2:23" ht="15" thickBot="1">
      <c r="B26" s="44">
        <v>2</v>
      </c>
      <c r="C26" s="45">
        <v>58</v>
      </c>
      <c r="D26" s="45">
        <v>54</v>
      </c>
      <c r="E26" s="45"/>
      <c r="F26" s="46">
        <v>1450</v>
      </c>
      <c r="G26" s="47"/>
      <c r="H26" s="48"/>
      <c r="Q26" s="1"/>
      <c r="W26">
        <f>COUNT(C25:E44)</f>
        <v>15</v>
      </c>
    </row>
    <row r="27" spans="2:23" ht="15" thickBot="1">
      <c r="B27" s="44">
        <v>3</v>
      </c>
      <c r="C27" s="45">
        <v>58</v>
      </c>
      <c r="D27" s="45">
        <v>57</v>
      </c>
      <c r="E27" s="45"/>
      <c r="F27" s="46">
        <v>1410</v>
      </c>
      <c r="G27" s="47"/>
      <c r="H27" s="48"/>
      <c r="I27" s="49" t="s">
        <v>16</v>
      </c>
      <c r="J27" s="50"/>
      <c r="K27" s="50"/>
      <c r="L27" s="50"/>
      <c r="M27" s="50"/>
      <c r="Q27" s="1"/>
      <c r="V27" t="str">
        <f>IF(W25&lt;&gt;W26,"CHECK NUMBERS!","Good")</f>
        <v>Good</v>
      </c>
    </row>
    <row r="28" spans="2:23" ht="15" thickBot="1">
      <c r="B28" s="44">
        <v>4</v>
      </c>
      <c r="C28" s="45">
        <v>57</v>
      </c>
      <c r="D28" s="45">
        <v>58</v>
      </c>
      <c r="E28" s="45"/>
      <c r="F28" s="46">
        <v>1300</v>
      </c>
      <c r="G28" s="47"/>
      <c r="H28" s="48"/>
      <c r="Q28" s="1"/>
    </row>
    <row r="29" spans="2:23" ht="15" thickBot="1">
      <c r="B29" s="44">
        <v>5</v>
      </c>
      <c r="C29" s="45">
        <v>21</v>
      </c>
      <c r="D29" s="45">
        <v>20</v>
      </c>
      <c r="E29" s="45">
        <v>27</v>
      </c>
      <c r="F29" s="46">
        <v>1000</v>
      </c>
      <c r="G29" s="47"/>
      <c r="H29" s="48"/>
      <c r="Q29" s="1"/>
    </row>
    <row r="30" spans="2:23" ht="15" thickBot="1">
      <c r="B30" s="44">
        <v>6</v>
      </c>
      <c r="C30" s="45">
        <v>28</v>
      </c>
      <c r="D30" s="45">
        <v>23</v>
      </c>
      <c r="E30" s="45">
        <v>25</v>
      </c>
      <c r="F30" s="46">
        <v>515</v>
      </c>
      <c r="G30" s="47"/>
      <c r="H30" s="48"/>
      <c r="Q30" s="1"/>
    </row>
    <row r="31" spans="2:23" ht="15" thickBot="1">
      <c r="B31" s="44">
        <v>7</v>
      </c>
      <c r="C31" s="45"/>
      <c r="D31" s="45"/>
      <c r="E31" s="45"/>
      <c r="F31" s="46"/>
      <c r="G31" s="47"/>
      <c r="H31" s="48"/>
      <c r="Q31" s="1"/>
    </row>
    <row r="32" spans="2:23" ht="15" thickBot="1">
      <c r="B32" s="44">
        <v>8</v>
      </c>
      <c r="C32" s="45"/>
      <c r="D32" s="45"/>
      <c r="E32" s="45"/>
      <c r="F32" s="46"/>
      <c r="G32" s="47"/>
      <c r="H32" s="48"/>
      <c r="Q32" s="1"/>
    </row>
    <row r="33" spans="2:17" ht="15" thickBot="1">
      <c r="B33" s="44">
        <v>9</v>
      </c>
      <c r="C33" s="45"/>
      <c r="D33" s="45"/>
      <c r="E33" s="45"/>
      <c r="F33" s="46"/>
      <c r="G33" s="47"/>
      <c r="H33" s="48"/>
      <c r="Q33" s="1"/>
    </row>
    <row r="34" spans="2:17" ht="15" thickBot="1">
      <c r="B34" s="44">
        <v>10</v>
      </c>
      <c r="C34" s="45"/>
      <c r="D34" s="45"/>
      <c r="E34" s="45"/>
      <c r="F34" s="46"/>
      <c r="G34" s="47"/>
      <c r="H34" s="48"/>
      <c r="Q34" s="1"/>
    </row>
    <row r="35" spans="2:17" ht="15" thickBot="1">
      <c r="B35" s="44">
        <v>11</v>
      </c>
      <c r="C35" s="45"/>
      <c r="D35" s="45"/>
      <c r="E35" s="45"/>
      <c r="F35" s="46"/>
      <c r="G35" s="47"/>
      <c r="H35" s="48"/>
      <c r="Q35" s="1"/>
    </row>
    <row r="36" spans="2:17" ht="15" thickBot="1">
      <c r="B36" s="44">
        <v>12</v>
      </c>
      <c r="C36" s="45"/>
      <c r="D36" s="45"/>
      <c r="E36" s="45"/>
      <c r="F36" s="46"/>
      <c r="G36" s="47"/>
      <c r="H36" s="48"/>
      <c r="Q36" s="1"/>
    </row>
    <row r="37" spans="2:17" ht="15" thickBot="1">
      <c r="B37" s="44">
        <v>13</v>
      </c>
      <c r="C37" s="45"/>
      <c r="D37" s="45"/>
      <c r="E37" s="45"/>
      <c r="F37" s="46"/>
      <c r="G37" s="47"/>
      <c r="H37" s="48"/>
      <c r="Q37" s="1"/>
    </row>
    <row r="38" spans="2:17" ht="15" thickBot="1">
      <c r="B38" s="44">
        <v>14</v>
      </c>
      <c r="C38" s="45"/>
      <c r="D38" s="45"/>
      <c r="E38" s="45"/>
      <c r="F38" s="46"/>
      <c r="G38" s="47"/>
      <c r="H38" s="48"/>
      <c r="Q38" s="1"/>
    </row>
    <row r="39" spans="2:17" ht="15" thickBot="1">
      <c r="B39" s="44">
        <v>15</v>
      </c>
      <c r="C39" s="45"/>
      <c r="D39" s="45"/>
      <c r="E39" s="45"/>
      <c r="F39" s="46"/>
      <c r="G39" s="47"/>
      <c r="H39" s="48"/>
      <c r="Q39" s="1"/>
    </row>
    <row r="40" spans="2:17" ht="15" thickBot="1">
      <c r="B40" s="44">
        <v>16</v>
      </c>
      <c r="C40" s="45"/>
      <c r="D40" s="45"/>
      <c r="E40" s="45"/>
      <c r="F40" s="46"/>
      <c r="G40" s="47"/>
      <c r="H40" s="48"/>
      <c r="Q40" s="1"/>
    </row>
    <row r="41" spans="2:17" ht="15" thickBot="1">
      <c r="B41" s="44">
        <v>17</v>
      </c>
      <c r="C41" s="45"/>
      <c r="D41" s="45"/>
      <c r="E41" s="45"/>
      <c r="F41" s="46"/>
      <c r="G41" s="47"/>
      <c r="H41" s="48"/>
      <c r="Q41" s="1"/>
    </row>
    <row r="42" spans="2:17" ht="15" thickBot="1">
      <c r="B42" s="44">
        <v>18</v>
      </c>
      <c r="C42" s="45"/>
      <c r="D42" s="45"/>
      <c r="E42" s="45"/>
      <c r="F42" s="46"/>
      <c r="G42" s="47"/>
      <c r="H42" s="48"/>
      <c r="Q42" s="1"/>
    </row>
    <row r="43" spans="2:17" ht="15" thickBot="1">
      <c r="B43" s="44">
        <v>19</v>
      </c>
      <c r="C43" s="45"/>
      <c r="D43" s="45"/>
      <c r="E43" s="45"/>
      <c r="F43" s="46"/>
      <c r="G43" s="47"/>
      <c r="H43" s="48"/>
      <c r="Q43" s="1"/>
    </row>
    <row r="44" spans="2:17" ht="15" thickBot="1">
      <c r="B44" s="51">
        <v>20</v>
      </c>
      <c r="C44" s="52"/>
      <c r="D44" s="52"/>
      <c r="E44" s="52"/>
      <c r="F44" s="53"/>
      <c r="G44" s="47"/>
      <c r="H44" s="48"/>
      <c r="Q44" s="1"/>
    </row>
    <row r="45" spans="2:17">
      <c r="Q45" s="1"/>
    </row>
  </sheetData>
  <mergeCells count="20">
    <mergeCell ref="G43:H43"/>
    <mergeCell ref="G44:H44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</mergeCells>
  <conditionalFormatting sqref="E6:G20 L6:N22">
    <cfRule type="cellIs" dxfId="7" priority="2" operator="equal">
      <formula>0</formula>
    </cfRule>
  </conditionalFormatting>
  <conditionalFormatting sqref="V27">
    <cfRule type="cellIs" dxfId="6" priority="1" operator="equal">
      <formula>"CHECK NUMBERS!"</formula>
    </cfRule>
  </conditionalFormatting>
  <printOptions verticalCentered="1"/>
  <pageMargins left="0.7" right="0.2" top="0.75" bottom="0.25" header="0.3" footer="0.3"/>
  <pageSetup scale="8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24</vt:i4>
      </vt:variant>
    </vt:vector>
  </HeadingPairs>
  <TitlesOfParts>
    <vt:vector size="36" baseType="lpstr">
      <vt:lpstr>Week_1-Game_1</vt:lpstr>
      <vt:lpstr>Week_1-Game_2</vt:lpstr>
      <vt:lpstr>Week_1-Game_3</vt:lpstr>
      <vt:lpstr>Week_1-Game_4</vt:lpstr>
      <vt:lpstr>Week_1-Game_5</vt:lpstr>
      <vt:lpstr>Week_1-Game_6</vt:lpstr>
      <vt:lpstr>Week_1-Game_7</vt:lpstr>
      <vt:lpstr>Week_1-Game_8</vt:lpstr>
      <vt:lpstr>Week_1-Game_9</vt:lpstr>
      <vt:lpstr>Week_1-Game_10</vt:lpstr>
      <vt:lpstr>Week_1-Game_11</vt:lpstr>
      <vt:lpstr>Week_1-Game_12</vt:lpstr>
      <vt:lpstr>'Week_1-Game_1'!clr_SetupGameSheet</vt:lpstr>
      <vt:lpstr>'Week_1-Game_10'!clr_SetupGameSheet</vt:lpstr>
      <vt:lpstr>'Week_1-Game_11'!clr_SetupGameSheet</vt:lpstr>
      <vt:lpstr>'Week_1-Game_12'!clr_SetupGameSheet</vt:lpstr>
      <vt:lpstr>'Week_1-Game_2'!clr_SetupGameSheet</vt:lpstr>
      <vt:lpstr>'Week_1-Game_3'!clr_SetupGameSheet</vt:lpstr>
      <vt:lpstr>'Week_1-Game_4'!clr_SetupGameSheet</vt:lpstr>
      <vt:lpstr>'Week_1-Game_5'!clr_SetupGameSheet</vt:lpstr>
      <vt:lpstr>'Week_1-Game_6'!clr_SetupGameSheet</vt:lpstr>
      <vt:lpstr>'Week_1-Game_7'!clr_SetupGameSheet</vt:lpstr>
      <vt:lpstr>'Week_1-Game_8'!clr_SetupGameSheet</vt:lpstr>
      <vt:lpstr>'Week_1-Game_9'!clr_SetupGameSheet</vt:lpstr>
      <vt:lpstr>'Week_1-Game_1'!Print_Area</vt:lpstr>
      <vt:lpstr>'Week_1-Game_10'!Print_Area</vt:lpstr>
      <vt:lpstr>'Week_1-Game_11'!Print_Area</vt:lpstr>
      <vt:lpstr>'Week_1-Game_12'!Print_Area</vt:lpstr>
      <vt:lpstr>'Week_1-Game_2'!Print_Area</vt:lpstr>
      <vt:lpstr>'Week_1-Game_3'!Print_Area</vt:lpstr>
      <vt:lpstr>'Week_1-Game_4'!Print_Area</vt:lpstr>
      <vt:lpstr>'Week_1-Game_5'!Print_Area</vt:lpstr>
      <vt:lpstr>'Week_1-Game_6'!Print_Area</vt:lpstr>
      <vt:lpstr>'Week_1-Game_7'!Print_Area</vt:lpstr>
      <vt:lpstr>'Week_1-Game_8'!Print_Area</vt:lpstr>
      <vt:lpstr>'Week_1-Game_9'!Print_Area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Connor</dc:creator>
  <cp:lastModifiedBy>Mike Connor</cp:lastModifiedBy>
  <dcterms:created xsi:type="dcterms:W3CDTF">2017-09-12T14:14:40Z</dcterms:created>
  <dcterms:modified xsi:type="dcterms:W3CDTF">2017-09-12T14:18:24Z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